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5105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<sst xmlns="http://schemas.openxmlformats.org/spreadsheetml/2006/main" count="349" uniqueCount="327">
  <si>
    <t>(v tis. Kč)</t>
  </si>
  <si>
    <t>MIOS</t>
  </si>
  <si>
    <t>PHM</t>
  </si>
  <si>
    <t>OOV</t>
  </si>
  <si>
    <t>ohňostroj</t>
  </si>
  <si>
    <t>Slivice</t>
  </si>
  <si>
    <t>Rumpálování</t>
  </si>
  <si>
    <t>Adventní trhy</t>
  </si>
  <si>
    <t>běh Terryho Foxe</t>
  </si>
  <si>
    <t>Zpravodaj</t>
  </si>
  <si>
    <t>DDHM</t>
  </si>
  <si>
    <t>FKSP</t>
  </si>
  <si>
    <t>daň z příjmu právnických osob</t>
  </si>
  <si>
    <t>z toho:</t>
  </si>
  <si>
    <t>Ochrana přírody, ZPF,les a myslivost:</t>
  </si>
  <si>
    <t>ODBOR ŽIVOTNÍHO PROSTŘEDÍ</t>
  </si>
  <si>
    <t>Zeleň:</t>
  </si>
  <si>
    <t>Ochrana prostředí:</t>
  </si>
  <si>
    <t>ODBOR DOPRAVY</t>
  </si>
  <si>
    <t>STAVEBNÍ ÚŘAD</t>
  </si>
  <si>
    <t>ODBOR SOCIÁLNÍ</t>
  </si>
  <si>
    <t>ODBOR ROZVOJE</t>
  </si>
  <si>
    <t>květnové oslavy, Václavská pouť, 28.říjen</t>
  </si>
  <si>
    <t>ostatní nahodilé akce</t>
  </si>
  <si>
    <t>Kronika</t>
  </si>
  <si>
    <t>ODBOR MAJETKOVÝ</t>
  </si>
  <si>
    <t>Projekty, expertizy</t>
  </si>
  <si>
    <t>Příspěvky pro investory obytné výstavby</t>
  </si>
  <si>
    <t>Prohlášení vlastníka-prodej bytů</t>
  </si>
  <si>
    <t>Pojištění majetku</t>
  </si>
  <si>
    <t>Údržba majetku v nájmu TS</t>
  </si>
  <si>
    <t>MĚSTSKÁ POLICIE</t>
  </si>
  <si>
    <t>KANCELÁŘ TAJEMNÍKA</t>
  </si>
  <si>
    <t>služby-nájemné plocha pro poutě</t>
  </si>
  <si>
    <t>MĚSTSKÝ ÚSTAV SOCIÁLNÍCH SLUŽEB</t>
  </si>
  <si>
    <t>MĚSTSKÉ KULTURNÍ STŘEDISKO</t>
  </si>
  <si>
    <t>Letní kino:</t>
  </si>
  <si>
    <t xml:space="preserve">ŠMIDINGEROVA KNIHOVNA </t>
  </si>
  <si>
    <t>SPRÁVA TĚLOVÝCHOVNÝCH A REKREAČNÍCH ZAŘÍZENÍ</t>
  </si>
  <si>
    <t>OSTATNÍ</t>
  </si>
  <si>
    <t>projekty</t>
  </si>
  <si>
    <t>Koupě Pivovaru-splátky</t>
  </si>
  <si>
    <t>Kanalizace Dražejov -splátky</t>
  </si>
  <si>
    <t xml:space="preserve">MŠ U Parku </t>
  </si>
  <si>
    <t>MŠ Čtyřlístek</t>
  </si>
  <si>
    <t xml:space="preserve">MŠ  A.B.Svojsíka </t>
  </si>
  <si>
    <t>MŠ Lidická</t>
  </si>
  <si>
    <t xml:space="preserve">ZŠ Dukelská </t>
  </si>
  <si>
    <t xml:space="preserve">ZŠ F.L.Čelakovského </t>
  </si>
  <si>
    <t>ZŠ Jiřího z Poděbrad</t>
  </si>
  <si>
    <t>ZŠ a MŠ Povážská</t>
  </si>
  <si>
    <t>DDHM (vysílačky,botičky,tiskárna, fotoaparát,židle)</t>
  </si>
  <si>
    <t>Schváleno</t>
  </si>
  <si>
    <t>Platy</t>
  </si>
  <si>
    <t>Ostatní provoz</t>
  </si>
  <si>
    <t>Dětské zastupitelstvo</t>
  </si>
  <si>
    <t>Hasiči</t>
  </si>
  <si>
    <t>Otavská plavba</t>
  </si>
  <si>
    <t>GIS</t>
  </si>
  <si>
    <t>Regionální funkce</t>
  </si>
  <si>
    <t>Změny</t>
  </si>
  <si>
    <t>Odborná správa lesů - městských</t>
  </si>
  <si>
    <t>DD Lidická-rekonstrukce - dotace</t>
  </si>
  <si>
    <t>DD Lidická-rekonstrukce - město</t>
  </si>
  <si>
    <t>MŠ - opravy - nerozdělené</t>
  </si>
  <si>
    <t>ZŠ opravy nerozdělené</t>
  </si>
  <si>
    <t xml:space="preserve">MHD - provoz </t>
  </si>
  <si>
    <t>MHD - investice</t>
  </si>
  <si>
    <t>Výkon státní správy-projekty,průzkumy,památková péče</t>
  </si>
  <si>
    <t>vratka soc.dávek</t>
  </si>
  <si>
    <t>ZŠ Povážská -projekty, výstavba</t>
  </si>
  <si>
    <t>Byty-slevy</t>
  </si>
  <si>
    <t>vratka-finanční vypořádání - kraj, stát</t>
  </si>
  <si>
    <t>Platby daní a poplatků</t>
  </si>
  <si>
    <t>Cyklostezka a chodník Podskalí - dotace</t>
  </si>
  <si>
    <t>fond rozvoje bydlení - půjčky obyvatelstvu</t>
  </si>
  <si>
    <t>Podsrpenská vč.kanalizace a vodovodu</t>
  </si>
  <si>
    <t>Znalecké posudky</t>
  </si>
  <si>
    <t>Skupovy Strakonice</t>
  </si>
  <si>
    <t>Strakonice-metropolitní síť</t>
  </si>
  <si>
    <t>Informační body Podskalí</t>
  </si>
  <si>
    <t>Strom roku</t>
  </si>
  <si>
    <t>U pramenů živé vody</t>
  </si>
  <si>
    <t>ODBOR VNITŘNÍCH VĚCÍ</t>
  </si>
  <si>
    <t>ODBOR ŠKOLSTVÍ A CESTOVNÍHO RUCHU</t>
  </si>
  <si>
    <t>Cyklostezky nerozdělené</t>
  </si>
  <si>
    <t>CO - vybavení,námět.cvičení,varovný syst.</t>
  </si>
  <si>
    <t>Kanalizace Dražejov - úroky</t>
  </si>
  <si>
    <t>Rekonstrukce kanalizace - úroky</t>
  </si>
  <si>
    <t>SPLÁTKY ÚVĚRŮ A PŮJČEK</t>
  </si>
  <si>
    <t>Cyklostezka Nový Dražejov - dotace</t>
  </si>
  <si>
    <t>Cyklostezka I/4 u Jiskry</t>
  </si>
  <si>
    <t>ZŠ - tělocvična Dukelská - město</t>
  </si>
  <si>
    <t>ZŠ - tělocvična Dukelská - dotace</t>
  </si>
  <si>
    <t xml:space="preserve">SROP - obnova pro rozvoj CR - dotace z KÚ </t>
  </si>
  <si>
    <t>SROP - obnova pro rozvoj CR  - město</t>
  </si>
  <si>
    <t>PHARE - infrastruk.-komunik.a parkoviště-město</t>
  </si>
  <si>
    <t>Ostatní objekty a bytová výstavba:</t>
  </si>
  <si>
    <t>Cyklostezka a chodník Podskalí - město</t>
  </si>
  <si>
    <t>Bezbariérové a bezpečné město - město</t>
  </si>
  <si>
    <t>Bezbariérové a bezpečné město - dotace</t>
  </si>
  <si>
    <t>Vodovody a kanalizace:</t>
  </si>
  <si>
    <t>Cyklostezka Nový Dražejov - město</t>
  </si>
  <si>
    <t xml:space="preserve">Salve Vita a Caritas </t>
  </si>
  <si>
    <t>MDF</t>
  </si>
  <si>
    <t xml:space="preserve">Výkupy </t>
  </si>
  <si>
    <t>Habeš- propojení Vodárenská</t>
  </si>
  <si>
    <t>Rok stromu</t>
  </si>
  <si>
    <t>Internetové stránky</t>
  </si>
  <si>
    <t>Školství:</t>
  </si>
  <si>
    <t>Příspěvky (transfery):</t>
  </si>
  <si>
    <t>MIC:</t>
  </si>
  <si>
    <t xml:space="preserve"> - na opravu kostela Sv.Markéty</t>
  </si>
  <si>
    <t xml:space="preserve"> - České dráhy</t>
  </si>
  <si>
    <t xml:space="preserve"> - Aeroklub-letiště</t>
  </si>
  <si>
    <t xml:space="preserve"> - Hospodářské komoře</t>
  </si>
  <si>
    <t xml:space="preserve"> - Okresní nemocnice - na investice</t>
  </si>
  <si>
    <t>VO - přechody pro chodce</t>
  </si>
  <si>
    <t>Přehled plnění výdajů r. 2006</t>
  </si>
  <si>
    <t>Plnění v %</t>
  </si>
  <si>
    <t>Koupě Pivovaru - úroky</t>
  </si>
  <si>
    <t>Opravy a rekonstrukce chodníků</t>
  </si>
  <si>
    <t>Opravy a rekonstrukce silnic</t>
  </si>
  <si>
    <t>Projekty</t>
  </si>
  <si>
    <t>Opravy budov a objektů města</t>
  </si>
  <si>
    <t>Demolice pavilonu A Povážská</t>
  </si>
  <si>
    <t xml:space="preserve">Vzhled měst.částí , Osadní výbory ,úprava návsí   </t>
  </si>
  <si>
    <t>Revitalizace sídlišť</t>
  </si>
  <si>
    <t>Revitalizace sídliště Stavbařů I.-IV.etapa - město</t>
  </si>
  <si>
    <t>Dětská hřiště - kontrola provozuschopnosti</t>
  </si>
  <si>
    <t>Knihovna Husova - dílčí opravy</t>
  </si>
  <si>
    <t>Bytové domy Jezárka 12 - 72 bj.-dotace</t>
  </si>
  <si>
    <t>Bytové domy Jezárka 12- město</t>
  </si>
  <si>
    <t>Půdní vestavba Husova 800-3 -dotace</t>
  </si>
  <si>
    <t>Půdní vestavba Husova 800-3 -město</t>
  </si>
  <si>
    <t>Hrad-opravy</t>
  </si>
  <si>
    <t>Zastřešení házenkářského hřiště</t>
  </si>
  <si>
    <t>Ostatní:</t>
  </si>
  <si>
    <t>Opravy kanalizací a vodovodů nerozdělené</t>
  </si>
  <si>
    <t>Kanalizace viadukt - město</t>
  </si>
  <si>
    <t>Kanalizace a vodovod Zadní Podskalí</t>
  </si>
  <si>
    <t>Splátka ČOV</t>
  </si>
  <si>
    <t>Majetek města - vodné</t>
  </si>
  <si>
    <t>Majetek města - teplo</t>
  </si>
  <si>
    <t>Majetek města - el.energie</t>
  </si>
  <si>
    <t>Oprava a údržba VS ,energetické audity</t>
  </si>
  <si>
    <t>Upraveno</t>
  </si>
  <si>
    <t>Městská výsadba,posudky,projekty</t>
  </si>
  <si>
    <t>Naučná stezka Podskalí</t>
  </si>
  <si>
    <t>Odbahnění Mlýnského náhonu - údržba</t>
  </si>
  <si>
    <t>Spoluúčast granty</t>
  </si>
  <si>
    <t>Tůně Hajská-projekt+výkup</t>
  </si>
  <si>
    <t>Ekologicko osvětové projekty a granty</t>
  </si>
  <si>
    <t>Projekt Kompostárna</t>
  </si>
  <si>
    <t>Posudky, expertizy</t>
  </si>
  <si>
    <t>Černé skládky na pozemcích města</t>
  </si>
  <si>
    <t>Ekologická výchova a osvětová činnost</t>
  </si>
  <si>
    <t>Kontejnery, odpadové koše - pořízení</t>
  </si>
  <si>
    <t>Třídění odpadu</t>
  </si>
  <si>
    <t>Předání autovraků oprávněné osobě</t>
  </si>
  <si>
    <t>Měření imisí mobilní řídící technikou,dig.mapy</t>
  </si>
  <si>
    <t>Projekty,posudky,expertizy</t>
  </si>
  <si>
    <t>Rozbory vody</t>
  </si>
  <si>
    <t>Ochranné hráze - dotace</t>
  </si>
  <si>
    <t>Ochranné hráze-město</t>
  </si>
  <si>
    <t>Ochranné hráze-realizace</t>
  </si>
  <si>
    <t>Nádrž Borek 20% podíl- realizační projekt,dotační titul</t>
  </si>
  <si>
    <t>Nádrž Borek 20% podíl - realizace výstavby, dotační titul</t>
  </si>
  <si>
    <t>Údržba památných stromů a chráněných území</t>
  </si>
  <si>
    <t xml:space="preserve">Psí útulek - provoz </t>
  </si>
  <si>
    <t>Drobné dosadby zeleně,údržba ploch</t>
  </si>
  <si>
    <t>Deratizace ve městě</t>
  </si>
  <si>
    <t>Odborné posudky dopravních nehod</t>
  </si>
  <si>
    <t>Výdaje spojené s výkonem státní správy</t>
  </si>
  <si>
    <t>Památková péče</t>
  </si>
  <si>
    <t>Příspěvky organizacím se sociálním zaměřením</t>
  </si>
  <si>
    <t>Posudky lékařů</t>
  </si>
  <si>
    <t>Zajištění pohřbu osamělých osob</t>
  </si>
  <si>
    <t>Příprava budoucích pěstounů a osvojitelů</t>
  </si>
  <si>
    <t>Rezerva na neoprávněně vyplacené dávky</t>
  </si>
  <si>
    <t>Drobné dárky pro děti umístěné do ústavní péče</t>
  </si>
  <si>
    <t>Sociální hospitalizace</t>
  </si>
  <si>
    <t>Sociální dávky</t>
  </si>
  <si>
    <t>Územní plán města</t>
  </si>
  <si>
    <t>Projekty pro město (projekty,studie,revitalizace sídlišť apod.)</t>
  </si>
  <si>
    <t xml:space="preserve">Dětská hřiště - obnova a rekonstrukce </t>
  </si>
  <si>
    <t>Dopravní hřiště</t>
  </si>
  <si>
    <t>Městský mobiliář, vánoční výzdoba</t>
  </si>
  <si>
    <t>Přípravné práce pro přístavbu MěÚ</t>
  </si>
  <si>
    <t>Přístavba MěÚ - dotace</t>
  </si>
  <si>
    <t>Příspěvek na fasádu Havlíčkova ul.</t>
  </si>
  <si>
    <t>Porad.a konzult.činnost k žádostem o dotace</t>
  </si>
  <si>
    <t>Člen.přísp.svazkům, Program obnova venkova</t>
  </si>
  <si>
    <t>Regionální informační středisko</t>
  </si>
  <si>
    <t>Provoz celkem</t>
  </si>
  <si>
    <t>Zák.soc. a zdrav.pojištění</t>
  </si>
  <si>
    <t>Penzijní připojištění</t>
  </si>
  <si>
    <t>Rizikové připojištění</t>
  </si>
  <si>
    <t>Fond sociální</t>
  </si>
  <si>
    <t>Investice        projekt "Partnerství"</t>
  </si>
  <si>
    <t>Investice - projekt Partnerství - dotace</t>
  </si>
  <si>
    <t>Fond starosty</t>
  </si>
  <si>
    <t>Fond reciproční</t>
  </si>
  <si>
    <t>Brožury, turistika</t>
  </si>
  <si>
    <t>Významné akce:</t>
  </si>
  <si>
    <t>Prezentace města</t>
  </si>
  <si>
    <t>Oslavy založení města</t>
  </si>
  <si>
    <t>Volnočasové aktivity (sport a pod.)</t>
  </si>
  <si>
    <t>Provoz infocentra</t>
  </si>
  <si>
    <t>Nákup zboží pro další prodej</t>
  </si>
  <si>
    <t>Dopravní hřiště - BESIP</t>
  </si>
  <si>
    <t>Služby,tisk oznámení,materiál</t>
  </si>
  <si>
    <t>Hračky do MŠ</t>
  </si>
  <si>
    <t>Kompenzace nájmů tělocvičen</t>
  </si>
  <si>
    <t>Úhrada neinvestičních výdajů v jiných školách</t>
  </si>
  <si>
    <t>Příspěvek na provoz</t>
  </si>
  <si>
    <t xml:space="preserve">Mažoretky </t>
  </si>
  <si>
    <t>Akce:</t>
  </si>
  <si>
    <t>Komunikace včetně zimní údržby</t>
  </si>
  <si>
    <t>Veřejné osvětelní</t>
  </si>
  <si>
    <t>Čištění města</t>
  </si>
  <si>
    <t>Údržba zeleně</t>
  </si>
  <si>
    <t>Provoz veřejných WC</t>
  </si>
  <si>
    <t>Správa hřbitova</t>
  </si>
  <si>
    <t>Dětská hřiště, mobiliář</t>
  </si>
  <si>
    <t>Provoz odpadového dvora</t>
  </si>
  <si>
    <t>Svoz domovního odpadu</t>
  </si>
  <si>
    <t>Rekonstrukce kanalizace-od ČSOB</t>
  </si>
  <si>
    <t>Rozvoj lidských zdrojů</t>
  </si>
  <si>
    <t>PHARE- infrastruktura - SR</t>
  </si>
  <si>
    <t>PHARE - infrastruktura - EU</t>
  </si>
  <si>
    <t>Skutečnost</t>
  </si>
  <si>
    <t>investice</t>
  </si>
  <si>
    <t>opravy</t>
  </si>
  <si>
    <t>provoz</t>
  </si>
  <si>
    <t>Hrad - ZUŠ - SO 4</t>
  </si>
  <si>
    <t>Kino Oko-doplatek</t>
  </si>
  <si>
    <t>Odborná správa lesů - LHO,výkon státní správy</t>
  </si>
  <si>
    <t>pořízeny přímo školami</t>
  </si>
  <si>
    <t>Přístřešky a opravy</t>
  </si>
  <si>
    <t>celkem</t>
  </si>
  <si>
    <t>ÚROKY Z ÚVĚRŮ A PŮJČEK:</t>
  </si>
  <si>
    <t>Sportoviště celkem:</t>
  </si>
  <si>
    <t>Hrad celkem:</t>
  </si>
  <si>
    <t>Pořízení a údržba majetku města:</t>
  </si>
  <si>
    <t>Silnice:</t>
  </si>
  <si>
    <t>Chodníky:</t>
  </si>
  <si>
    <t>Cyklostezky:</t>
  </si>
  <si>
    <t>Autobusové zastávky:</t>
  </si>
  <si>
    <t>Vodní hospodářství:</t>
  </si>
  <si>
    <t>Energetické hospodářství:</t>
  </si>
  <si>
    <t>Výkon státní správy a památová péče:</t>
  </si>
  <si>
    <t>Posudky:</t>
  </si>
  <si>
    <t>Příspěvky a dávky:</t>
  </si>
  <si>
    <t>Územní plán města a územní řízení:</t>
  </si>
  <si>
    <t>Architekt:</t>
  </si>
  <si>
    <t>Regionální rozvoj a ochrana ovzduší:</t>
  </si>
  <si>
    <t>Investice - město-auto,kopírka</t>
  </si>
  <si>
    <t>Investice - grant - kopírka</t>
  </si>
  <si>
    <t>Prádlo,oděvy,ochran.pomůcky</t>
  </si>
  <si>
    <t>Noviny, časpisy, knihy</t>
  </si>
  <si>
    <t>Všeobecný materiál</t>
  </si>
  <si>
    <t xml:space="preserve">Vodné, stočné </t>
  </si>
  <si>
    <t>Teplo</t>
  </si>
  <si>
    <t>El. energie</t>
  </si>
  <si>
    <t>Poštovné</t>
  </si>
  <si>
    <t>Poštovné soc.dávky</t>
  </si>
  <si>
    <t>Telefonní poplatky</t>
  </si>
  <si>
    <t xml:space="preserve">Bank. poplatky </t>
  </si>
  <si>
    <t>Audit,znalecké posudky</t>
  </si>
  <si>
    <t>Zpracování dat</t>
  </si>
  <si>
    <t>Služby,autorská práva</t>
  </si>
  <si>
    <t>Služby-stravné</t>
  </si>
  <si>
    <t>Opravy , údržba</t>
  </si>
  <si>
    <t>Cestovní doklady - st.úpravy,vybavení</t>
  </si>
  <si>
    <t>Cestovné</t>
  </si>
  <si>
    <t>Ošatné</t>
  </si>
  <si>
    <t>Příspěvky SMO</t>
  </si>
  <si>
    <t>Kolky,daně,poplatky</t>
  </si>
  <si>
    <t>Volby</t>
  </si>
  <si>
    <t>Oddělení správní:</t>
  </si>
  <si>
    <t>Oddělení informatiky:</t>
  </si>
  <si>
    <t>Pasport zeleně-doplatek</t>
  </si>
  <si>
    <t>Počítačová síť -</t>
  </si>
  <si>
    <t>Sekretariát:</t>
  </si>
  <si>
    <t>Krizové řízení:</t>
  </si>
  <si>
    <t>Oddělení personalistiky a mezd:</t>
  </si>
  <si>
    <t>Odměny uvolnění zastupitelé</t>
  </si>
  <si>
    <t>Zákonné soc.a zdrav.pojištění</t>
  </si>
  <si>
    <t xml:space="preserve">Penzijní připojištění </t>
  </si>
  <si>
    <t>Příděly FKSP</t>
  </si>
  <si>
    <t>Odměny rada</t>
  </si>
  <si>
    <t>Odměny předsedové výborů,komisí (zastupitelé)</t>
  </si>
  <si>
    <t>Odměny čl. výborů,komisí (zastupitelé)</t>
  </si>
  <si>
    <t>Odměny čl.výborů, komisí (nezastupitelé)</t>
  </si>
  <si>
    <t>Platy aparát+obnova venkova-dotace-platy</t>
  </si>
  <si>
    <t>Zákon.soc. a zdr. pojištění</t>
  </si>
  <si>
    <t>Náhrady</t>
  </si>
  <si>
    <t xml:space="preserve">Školení včetně stravného </t>
  </si>
  <si>
    <t>Povinné pojistné podle 125/1993 Sb.</t>
  </si>
  <si>
    <t>Odvod úřadu práce za nezaměstnané ZPS</t>
  </si>
  <si>
    <t>Sbor pro občanské záležitosti (SPOZ):</t>
  </si>
  <si>
    <t>Vítání dětí (a' 5 000,- Kč)</t>
  </si>
  <si>
    <t>Balíčky k výročím,drobný materiál</t>
  </si>
  <si>
    <t xml:space="preserve">Cestovní ruch: </t>
  </si>
  <si>
    <t>kapacita 75 dětí</t>
  </si>
  <si>
    <t>kapacita 95 dětí</t>
  </si>
  <si>
    <t>Provoz DD,ÚSP,peč.služby,azyl.dům:</t>
  </si>
  <si>
    <t>Provoz a akce:</t>
  </si>
  <si>
    <t>Opravy a rekonstrukce  MěKS:</t>
  </si>
  <si>
    <t>kapacita 396 dětí</t>
  </si>
  <si>
    <t>kapacita 975</t>
  </si>
  <si>
    <t>kapacita 700</t>
  </si>
  <si>
    <t>kapacita 525</t>
  </si>
  <si>
    <t>kapacita 630</t>
  </si>
  <si>
    <t>Provoz celkem:</t>
  </si>
  <si>
    <t>Provoz ZS,PS,hala,hřiště:</t>
  </si>
  <si>
    <t xml:space="preserve">ÚDRŽBA MĚSTA PROSTŘEDNICTVÍM TS </t>
  </si>
  <si>
    <t>Celkem:</t>
  </si>
  <si>
    <t xml:space="preserve">          O   d   v   ě   t   v   í</t>
  </si>
  <si>
    <t>Splátky celkem:</t>
  </si>
  <si>
    <t>Celkem výdaje a splátky půjček</t>
  </si>
  <si>
    <t>Dotřiďovací linka - splátka,úroky</t>
  </si>
  <si>
    <t>Protipovodňová opatření - pytle, vysoušeče</t>
  </si>
  <si>
    <t>C e l k e m   výdaje po konsolidaci</t>
  </si>
  <si>
    <t>Kanalizační sběrač Borová</t>
  </si>
  <si>
    <t>Kompenzace nájmů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</si>
</sst>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"/>
    <numFmt numFmtId="166" formatCode="0.0"/>
    <numFmt numFmtId="167" formatCode="0.0%"/>
  </numFmts>
  <fonts count="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7" fontId="2" fillId="0" borderId="18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13" xfId="0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7" fontId="2" fillId="0" borderId="24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3" xfId="0" applyNumberFormat="1" applyFont="1" applyBorder="1" applyAlignment="1">
      <alignment/>
    </xf>
    <xf numFmtId="167" fontId="2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5" fontId="3" fillId="2" borderId="16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165" fontId="3" fillId="2" borderId="7" xfId="0" applyNumberFormat="1" applyFont="1" applyFill="1" applyBorder="1" applyAlignment="1">
      <alignment/>
    </xf>
    <xf numFmtId="165" fontId="2" fillId="2" borderId="0" xfId="0" applyNumberFormat="1" applyFont="1" applyFill="1" applyAlignment="1">
      <alignment/>
    </xf>
    <xf numFmtId="165" fontId="2" fillId="2" borderId="16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2" fillId="2" borderId="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9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3" fillId="0" borderId="7" xfId="0" applyFont="1" applyBorder="1" applyAlignment="1">
      <alignment/>
    </xf>
    <xf numFmtId="165" fontId="2" fillId="2" borderId="33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5" fontId="2" fillId="2" borderId="34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7" fontId="2" fillId="0" borderId="21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2" borderId="36" xfId="0" applyNumberFormat="1" applyFont="1" applyFill="1" applyBorder="1" applyAlignment="1">
      <alignment/>
    </xf>
    <xf numFmtId="165" fontId="2" fillId="2" borderId="37" xfId="0" applyNumberFormat="1" applyFont="1" applyFill="1" applyBorder="1" applyAlignment="1">
      <alignment/>
    </xf>
    <xf numFmtId="165" fontId="2" fillId="2" borderId="35" xfId="0" applyNumberFormat="1" applyFont="1" applyFill="1" applyBorder="1" applyAlignment="1">
      <alignment/>
    </xf>
    <xf numFmtId="165" fontId="2" fillId="2" borderId="38" xfId="0" applyNumberFormat="1" applyFont="1" applyFill="1" applyBorder="1" applyAlignment="1">
      <alignment/>
    </xf>
    <xf numFmtId="165" fontId="2" fillId="2" borderId="39" xfId="0" applyNumberFormat="1" applyFont="1" applyFill="1" applyBorder="1" applyAlignment="1">
      <alignment/>
    </xf>
    <xf numFmtId="165" fontId="2" fillId="2" borderId="40" xfId="0" applyNumberFormat="1" applyFont="1" applyFill="1" applyBorder="1" applyAlignment="1">
      <alignment/>
    </xf>
    <xf numFmtId="165" fontId="2" fillId="2" borderId="41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165" fontId="2" fillId="2" borderId="18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/>
    </xf>
    <xf numFmtId="165" fontId="2" fillId="2" borderId="14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2" fillId="0" borderId="8" xfId="0" applyNumberFormat="1" applyFont="1" applyBorder="1" applyAlignment="1">
      <alignment/>
    </xf>
    <xf numFmtId="0" fontId="2" fillId="0" borderId="42" xfId="0" applyFont="1" applyBorder="1" applyAlignment="1">
      <alignment/>
    </xf>
    <xf numFmtId="165" fontId="2" fillId="2" borderId="4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2" fillId="0" borderId="47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50" xfId="0" applyNumberFormat="1" applyFont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41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2" borderId="22" xfId="0" applyNumberFormat="1" applyFont="1" applyFill="1" applyBorder="1" applyAlignment="1">
      <alignment/>
    </xf>
    <xf numFmtId="165" fontId="3" fillId="2" borderId="23" xfId="0" applyNumberFormat="1" applyFont="1" applyFill="1" applyBorder="1" applyAlignment="1">
      <alignment/>
    </xf>
    <xf numFmtId="165" fontId="2" fillId="0" borderId="51" xfId="0" applyNumberFormat="1" applyFont="1" applyBorder="1" applyAlignment="1">
      <alignment/>
    </xf>
    <xf numFmtId="165" fontId="3" fillId="0" borderId="51" xfId="0" applyNumberFormat="1" applyFont="1" applyBorder="1" applyAlignment="1">
      <alignment/>
    </xf>
    <xf numFmtId="165" fontId="3" fillId="2" borderId="14" xfId="0" applyNumberFormat="1" applyFont="1" applyFill="1" applyBorder="1" applyAlignment="1">
      <alignment/>
    </xf>
    <xf numFmtId="165" fontId="3" fillId="2" borderId="12" xfId="0" applyNumberFormat="1" applyFont="1" applyFill="1" applyBorder="1" applyAlignment="1">
      <alignment/>
    </xf>
    <xf numFmtId="165" fontId="2" fillId="2" borderId="48" xfId="0" applyNumberFormat="1" applyFont="1" applyFill="1" applyBorder="1" applyAlignment="1">
      <alignment/>
    </xf>
    <xf numFmtId="165" fontId="3" fillId="2" borderId="25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165" fontId="2" fillId="2" borderId="23" xfId="0" applyNumberFormat="1" applyFont="1" applyFill="1" applyBorder="1" applyAlignment="1">
      <alignment/>
    </xf>
    <xf numFmtId="165" fontId="2" fillId="0" borderId="50" xfId="0" applyNumberFormat="1" applyFont="1" applyBorder="1" applyAlignment="1">
      <alignment/>
    </xf>
    <xf numFmtId="165" fontId="2" fillId="2" borderId="49" xfId="0" applyNumberFormat="1" applyFont="1" applyFill="1" applyBorder="1" applyAlignment="1">
      <alignment/>
    </xf>
    <xf numFmtId="165" fontId="2" fillId="2" borderId="27" xfId="0" applyNumberFormat="1" applyFont="1" applyFill="1" applyBorder="1" applyAlignment="1">
      <alignment/>
    </xf>
    <xf numFmtId="165" fontId="2" fillId="2" borderId="25" xfId="0" applyNumberFormat="1" applyFont="1" applyFill="1" applyBorder="1" applyAlignment="1">
      <alignment/>
    </xf>
    <xf numFmtId="3" fontId="3" fillId="0" borderId="52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165" fontId="2" fillId="0" borderId="46" xfId="0" applyNumberFormat="1" applyFont="1" applyBorder="1" applyAlignment="1">
      <alignment/>
    </xf>
    <xf numFmtId="165" fontId="2" fillId="2" borderId="9" xfId="0" applyNumberFormat="1" applyFont="1" applyFill="1" applyBorder="1" applyAlignment="1">
      <alignment/>
    </xf>
    <xf numFmtId="165" fontId="2" fillId="2" borderId="28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3" fillId="0" borderId="46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5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0" borderId="41" xfId="0" applyNumberFormat="1" applyFont="1" applyBorder="1" applyAlignment="1">
      <alignment/>
    </xf>
    <xf numFmtId="167" fontId="2" fillId="0" borderId="55" xfId="0" applyNumberFormat="1" applyFont="1" applyBorder="1" applyAlignment="1">
      <alignment/>
    </xf>
    <xf numFmtId="165" fontId="2" fillId="0" borderId="56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165" fontId="2" fillId="2" borderId="57" xfId="0" applyNumberFormat="1" applyFont="1" applyFill="1" applyBorder="1" applyAlignment="1">
      <alignment/>
    </xf>
    <xf numFmtId="165" fontId="2" fillId="2" borderId="58" xfId="0" applyNumberFormat="1" applyFont="1" applyFill="1" applyBorder="1" applyAlignment="1">
      <alignment/>
    </xf>
    <xf numFmtId="165" fontId="2" fillId="2" borderId="26" xfId="0" applyNumberFormat="1" applyFont="1" applyFill="1" applyBorder="1" applyAlignment="1">
      <alignment/>
    </xf>
    <xf numFmtId="167" fontId="2" fillId="0" borderId="3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workbookViewId="0" topLeftCell="A316">
      <selection activeCell="B333" sqref="B333"/>
    </sheetView>
  </sheetViews>
  <sheetFormatPr defaultColWidth="9.00390625" defaultRowHeight="12.75"/>
  <cols>
    <col min="4" max="4" width="15.25390625" style="0" customWidth="1"/>
    <col min="6" max="6" width="7.625" style="0" customWidth="1"/>
    <col min="7" max="7" width="8.25390625" style="0" customWidth="1"/>
    <col min="8" max="8" width="9.375" style="0" customWidth="1"/>
    <col min="9" max="10" width="9.00390625" style="0" customWidth="1"/>
    <col min="11" max="11" width="10.00390625" style="0" customWidth="1"/>
  </cols>
  <sheetData>
    <row r="1" spans="2:11" ht="15.75">
      <c r="B1" s="1"/>
      <c r="C1" s="54" t="s">
        <v>118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D2" s="1" t="s">
        <v>0</v>
      </c>
      <c r="E2" s="1"/>
      <c r="F2" s="1"/>
      <c r="G2" s="1"/>
      <c r="H2" s="1"/>
      <c r="I2" s="1"/>
      <c r="J2" s="1"/>
      <c r="K2" s="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3.5" thickBot="1">
      <c r="A4" s="36" t="s">
        <v>319</v>
      </c>
      <c r="B4" s="37"/>
      <c r="C4" s="37"/>
      <c r="D4" s="38"/>
      <c r="E4" s="83" t="s">
        <v>52</v>
      </c>
      <c r="F4" s="84" t="s">
        <v>60</v>
      </c>
      <c r="G4" s="85" t="s">
        <v>146</v>
      </c>
      <c r="H4" s="7"/>
      <c r="I4" s="55" t="s">
        <v>231</v>
      </c>
      <c r="J4" s="31"/>
      <c r="K4" s="89" t="s">
        <v>231</v>
      </c>
      <c r="L4" s="85" t="s">
        <v>119</v>
      </c>
    </row>
    <row r="5" spans="1:12" ht="13.5" thickBot="1">
      <c r="A5" s="34"/>
      <c r="B5" s="24"/>
      <c r="C5" s="24"/>
      <c r="D5" s="121"/>
      <c r="E5" s="86"/>
      <c r="F5" s="87"/>
      <c r="G5" s="88"/>
      <c r="H5" s="56" t="s">
        <v>232</v>
      </c>
      <c r="I5" s="30" t="s">
        <v>233</v>
      </c>
      <c r="J5" s="57" t="s">
        <v>234</v>
      </c>
      <c r="K5" s="90" t="s">
        <v>240</v>
      </c>
      <c r="L5" s="88"/>
    </row>
    <row r="6" spans="1:12" ht="13.5" thickBot="1">
      <c r="A6" s="7" t="s">
        <v>241</v>
      </c>
      <c r="B6" s="8"/>
      <c r="C6" s="8"/>
      <c r="D6" s="8"/>
      <c r="E6" s="100"/>
      <c r="F6" s="8"/>
      <c r="G6" s="8"/>
      <c r="H6" s="98"/>
      <c r="I6" s="98"/>
      <c r="J6" s="97"/>
      <c r="K6" s="97">
        <v>2190.6</v>
      </c>
      <c r="L6" s="12"/>
    </row>
    <row r="7" spans="1:12" ht="12.75">
      <c r="A7" s="32" t="s">
        <v>13</v>
      </c>
      <c r="B7" s="19" t="s">
        <v>87</v>
      </c>
      <c r="C7" s="19"/>
      <c r="D7" s="19"/>
      <c r="E7" s="136">
        <v>50</v>
      </c>
      <c r="F7" s="13"/>
      <c r="G7" s="148">
        <f>SUM(E7:F7)</f>
        <v>50</v>
      </c>
      <c r="H7" s="158"/>
      <c r="I7" s="159"/>
      <c r="J7" s="160">
        <v>45.6</v>
      </c>
      <c r="K7" s="156"/>
      <c r="L7" s="61">
        <f>SUM(J7/(E7+F7))</f>
        <v>0.912</v>
      </c>
    </row>
    <row r="8" spans="1:12" ht="12.75">
      <c r="A8" s="32"/>
      <c r="B8" s="19" t="s">
        <v>88</v>
      </c>
      <c r="C8" s="19"/>
      <c r="D8" s="19"/>
      <c r="E8" s="137">
        <v>440</v>
      </c>
      <c r="F8" s="9"/>
      <c r="G8" s="149">
        <f aca="true" t="shared" si="0" ref="G8:G71">SUM(E8:F8)</f>
        <v>440</v>
      </c>
      <c r="H8" s="161"/>
      <c r="I8" s="58"/>
      <c r="J8" s="162">
        <v>438</v>
      </c>
      <c r="K8" s="68"/>
      <c r="L8" s="33">
        <f>SUM(J8/(E8+F8))</f>
        <v>0.9954545454545455</v>
      </c>
    </row>
    <row r="9" spans="1:12" ht="13.5" thickBot="1">
      <c r="A9" s="34"/>
      <c r="B9" s="24" t="s">
        <v>120</v>
      </c>
      <c r="C9" s="24"/>
      <c r="D9" s="24"/>
      <c r="E9" s="138">
        <v>1960</v>
      </c>
      <c r="F9" s="17"/>
      <c r="G9" s="150">
        <f t="shared" si="0"/>
        <v>1960</v>
      </c>
      <c r="H9" s="163"/>
      <c r="I9" s="59"/>
      <c r="J9" s="164">
        <v>1707</v>
      </c>
      <c r="K9" s="157"/>
      <c r="L9" s="35">
        <f>SUM(J9/(E9+F9))</f>
        <v>0.8709183673469387</v>
      </c>
    </row>
    <row r="10" spans="1:12" ht="12.75">
      <c r="A10" s="5"/>
      <c r="B10" s="5"/>
      <c r="C10" s="5"/>
      <c r="D10" s="5"/>
      <c r="E10" s="139"/>
      <c r="F10" s="11"/>
      <c r="G10" s="21"/>
      <c r="H10" s="16"/>
      <c r="I10" s="16"/>
      <c r="J10" s="20"/>
      <c r="K10" s="11"/>
      <c r="L10" s="10"/>
    </row>
    <row r="11" spans="1:12" ht="13.5" thickBot="1">
      <c r="A11" s="92" t="s">
        <v>25</v>
      </c>
      <c r="B11" s="24"/>
      <c r="C11" s="24"/>
      <c r="D11" s="24"/>
      <c r="E11" s="21"/>
      <c r="F11" s="15"/>
      <c r="G11" s="21"/>
      <c r="H11" s="16"/>
      <c r="I11" s="16"/>
      <c r="J11" s="18"/>
      <c r="K11" s="18"/>
      <c r="L11" s="10"/>
    </row>
    <row r="12" spans="1:12" ht="13.5" thickBot="1">
      <c r="A12" s="94" t="s">
        <v>242</v>
      </c>
      <c r="B12" s="8"/>
      <c r="C12" s="8"/>
      <c r="D12" s="8"/>
      <c r="E12" s="140"/>
      <c r="F12" s="49"/>
      <c r="G12" s="140"/>
      <c r="H12" s="98"/>
      <c r="I12" s="98"/>
      <c r="J12" s="97"/>
      <c r="K12" s="97">
        <v>845.6</v>
      </c>
      <c r="L12" s="99"/>
    </row>
    <row r="13" spans="1:12" ht="13.5" thickBot="1">
      <c r="A13" s="32" t="s">
        <v>136</v>
      </c>
      <c r="B13" s="19"/>
      <c r="C13" s="19"/>
      <c r="D13" s="19"/>
      <c r="E13" s="141">
        <v>6389</v>
      </c>
      <c r="F13" s="43">
        <v>661</v>
      </c>
      <c r="G13" s="151">
        <f t="shared" si="0"/>
        <v>7050</v>
      </c>
      <c r="H13" s="165">
        <v>845.6</v>
      </c>
      <c r="I13" s="75"/>
      <c r="J13" s="166"/>
      <c r="K13" s="18"/>
      <c r="L13" s="63">
        <f>SUM((H13+I13+J13)/G13)</f>
        <v>0.11994326241134752</v>
      </c>
    </row>
    <row r="14" spans="1:12" ht="13.5" thickBot="1">
      <c r="A14" s="94" t="s">
        <v>243</v>
      </c>
      <c r="B14" s="8"/>
      <c r="C14" s="8"/>
      <c r="D14" s="8"/>
      <c r="E14" s="140"/>
      <c r="F14" s="49"/>
      <c r="G14" s="140"/>
      <c r="H14" s="95"/>
      <c r="I14" s="95"/>
      <c r="J14" s="96"/>
      <c r="K14" s="97">
        <v>65431.4</v>
      </c>
      <c r="L14" s="99"/>
    </row>
    <row r="15" spans="1:12" ht="12.75">
      <c r="A15" s="32" t="s">
        <v>135</v>
      </c>
      <c r="B15" s="19"/>
      <c r="C15" s="19"/>
      <c r="D15" s="19"/>
      <c r="E15" s="136"/>
      <c r="F15" s="13">
        <v>637</v>
      </c>
      <c r="G15" s="148">
        <f t="shared" si="0"/>
        <v>637</v>
      </c>
      <c r="H15" s="111">
        <v>328</v>
      </c>
      <c r="I15" s="76"/>
      <c r="J15" s="115">
        <v>9</v>
      </c>
      <c r="K15" s="120"/>
      <c r="L15" s="61">
        <f aca="true" t="shared" si="1" ref="L15:L77">SUM((H15+I15+J15)/G15)</f>
        <v>0.5290423861852434</v>
      </c>
    </row>
    <row r="16" spans="1:12" ht="12.75">
      <c r="A16" s="32" t="s">
        <v>95</v>
      </c>
      <c r="B16" s="19"/>
      <c r="C16" s="19"/>
      <c r="D16" s="19"/>
      <c r="E16" s="137">
        <v>22000</v>
      </c>
      <c r="F16" s="9">
        <v>4657</v>
      </c>
      <c r="G16" s="149">
        <f t="shared" si="0"/>
        <v>26657</v>
      </c>
      <c r="H16" s="112">
        <v>24757</v>
      </c>
      <c r="I16" s="71"/>
      <c r="J16" s="116"/>
      <c r="K16" s="69"/>
      <c r="L16" s="33">
        <f t="shared" si="1"/>
        <v>0.9287241625089094</v>
      </c>
    </row>
    <row r="17" spans="1:12" ht="12.75">
      <c r="A17" s="32" t="s">
        <v>94</v>
      </c>
      <c r="B17" s="19"/>
      <c r="C17" s="19"/>
      <c r="D17" s="19"/>
      <c r="E17" s="137"/>
      <c r="F17" s="9">
        <v>2154</v>
      </c>
      <c r="G17" s="149">
        <f t="shared" si="0"/>
        <v>2154</v>
      </c>
      <c r="H17" s="112">
        <v>2154</v>
      </c>
      <c r="I17" s="71"/>
      <c r="J17" s="116"/>
      <c r="K17" s="69"/>
      <c r="L17" s="33">
        <f t="shared" si="1"/>
        <v>1</v>
      </c>
    </row>
    <row r="18" spans="1:12" ht="12.75">
      <c r="A18" s="32" t="s">
        <v>96</v>
      </c>
      <c r="B18" s="19"/>
      <c r="C18" s="19"/>
      <c r="D18" s="19"/>
      <c r="E18" s="137">
        <v>20000</v>
      </c>
      <c r="F18" s="9">
        <v>-1227.08</v>
      </c>
      <c r="G18" s="149">
        <f t="shared" si="0"/>
        <v>18772.92</v>
      </c>
      <c r="H18" s="112">
        <v>18271</v>
      </c>
      <c r="I18" s="71"/>
      <c r="J18" s="116">
        <v>14</v>
      </c>
      <c r="K18" s="69"/>
      <c r="L18" s="33">
        <f t="shared" si="1"/>
        <v>0.974009370944957</v>
      </c>
    </row>
    <row r="19" spans="1:12" ht="12.75">
      <c r="A19" s="32" t="s">
        <v>229</v>
      </c>
      <c r="B19" s="19"/>
      <c r="C19" s="19"/>
      <c r="D19" s="19"/>
      <c r="E19" s="137"/>
      <c r="F19" s="9">
        <v>11069.54</v>
      </c>
      <c r="G19" s="149">
        <f t="shared" si="0"/>
        <v>11069.54</v>
      </c>
      <c r="H19" s="112">
        <v>11051.8</v>
      </c>
      <c r="I19" s="71"/>
      <c r="J19" s="116">
        <v>18.2</v>
      </c>
      <c r="K19" s="69"/>
      <c r="L19" s="33">
        <f t="shared" si="1"/>
        <v>1.0000415554756565</v>
      </c>
    </row>
    <row r="20" spans="1:12" ht="12.75">
      <c r="A20" s="32" t="s">
        <v>230</v>
      </c>
      <c r="B20" s="19"/>
      <c r="C20" s="19"/>
      <c r="D20" s="19"/>
      <c r="E20" s="137"/>
      <c r="F20" s="9">
        <v>8268.12</v>
      </c>
      <c r="G20" s="149">
        <f t="shared" si="0"/>
        <v>8268.12</v>
      </c>
      <c r="H20" s="112">
        <v>8254.7</v>
      </c>
      <c r="I20" s="71"/>
      <c r="J20" s="116">
        <v>13.3</v>
      </c>
      <c r="K20" s="69"/>
      <c r="L20" s="33">
        <f t="shared" si="1"/>
        <v>0.9999854864225481</v>
      </c>
    </row>
    <row r="21" spans="1:12" ht="13.5" thickBot="1">
      <c r="A21" s="32" t="s">
        <v>235</v>
      </c>
      <c r="B21" s="19"/>
      <c r="C21" s="19"/>
      <c r="D21" s="19"/>
      <c r="E21" s="138"/>
      <c r="F21" s="17">
        <v>4000</v>
      </c>
      <c r="G21" s="150">
        <f t="shared" si="0"/>
        <v>4000</v>
      </c>
      <c r="H21" s="113">
        <v>560.4</v>
      </c>
      <c r="I21" s="72"/>
      <c r="J21" s="117"/>
      <c r="K21" s="167"/>
      <c r="L21" s="64">
        <f t="shared" si="1"/>
        <v>0.1401</v>
      </c>
    </row>
    <row r="22" spans="1:12" ht="13.5" thickBot="1">
      <c r="A22" s="94" t="s">
        <v>97</v>
      </c>
      <c r="B22" s="8"/>
      <c r="C22" s="8"/>
      <c r="D22" s="8"/>
      <c r="E22" s="140"/>
      <c r="F22" s="49"/>
      <c r="G22" s="140"/>
      <c r="H22" s="95"/>
      <c r="I22" s="95"/>
      <c r="J22" s="95"/>
      <c r="K22" s="97">
        <v>64011.6</v>
      </c>
      <c r="L22" s="99"/>
    </row>
    <row r="23" spans="1:12" ht="12.75">
      <c r="A23" s="32" t="s">
        <v>63</v>
      </c>
      <c r="B23" s="19"/>
      <c r="C23" s="19"/>
      <c r="D23" s="19"/>
      <c r="E23" s="136">
        <v>7000</v>
      </c>
      <c r="F23" s="13">
        <v>5711</v>
      </c>
      <c r="G23" s="148">
        <f t="shared" si="0"/>
        <v>12711</v>
      </c>
      <c r="H23" s="111">
        <v>8994.5</v>
      </c>
      <c r="I23" s="76">
        <v>3402.5</v>
      </c>
      <c r="J23" s="115"/>
      <c r="K23" s="120"/>
      <c r="L23" s="61">
        <f t="shared" si="1"/>
        <v>0.9752969868617732</v>
      </c>
    </row>
    <row r="24" spans="1:12" ht="12.75">
      <c r="A24" s="32" t="s">
        <v>62</v>
      </c>
      <c r="B24" s="19"/>
      <c r="C24" s="19"/>
      <c r="D24" s="19"/>
      <c r="E24" s="137">
        <v>16095</v>
      </c>
      <c r="F24" s="9">
        <v>-1046</v>
      </c>
      <c r="G24" s="149">
        <f t="shared" si="0"/>
        <v>15049</v>
      </c>
      <c r="H24" s="112">
        <v>15049</v>
      </c>
      <c r="I24" s="71"/>
      <c r="J24" s="116"/>
      <c r="K24" s="69"/>
      <c r="L24" s="33">
        <f t="shared" si="1"/>
        <v>1</v>
      </c>
    </row>
    <row r="25" spans="1:12" ht="12.75">
      <c r="A25" s="32" t="s">
        <v>134</v>
      </c>
      <c r="B25" s="19"/>
      <c r="C25" s="19"/>
      <c r="D25" s="19"/>
      <c r="E25" s="137"/>
      <c r="F25" s="9">
        <v>9704</v>
      </c>
      <c r="G25" s="149">
        <f t="shared" si="0"/>
        <v>9704</v>
      </c>
      <c r="H25" s="112">
        <v>5834.8</v>
      </c>
      <c r="I25" s="71"/>
      <c r="J25" s="116"/>
      <c r="K25" s="69"/>
      <c r="L25" s="33">
        <f t="shared" si="1"/>
        <v>0.601277823577906</v>
      </c>
    </row>
    <row r="26" spans="1:12" ht="12.75">
      <c r="A26" s="32" t="s">
        <v>133</v>
      </c>
      <c r="B26" s="19"/>
      <c r="C26" s="19"/>
      <c r="D26" s="19"/>
      <c r="E26" s="137"/>
      <c r="F26" s="9">
        <v>1732.7</v>
      </c>
      <c r="G26" s="149">
        <f t="shared" si="0"/>
        <v>1732.7</v>
      </c>
      <c r="H26" s="112">
        <v>1732.7</v>
      </c>
      <c r="I26" s="71"/>
      <c r="J26" s="116"/>
      <c r="K26" s="69"/>
      <c r="L26" s="33">
        <f t="shared" si="1"/>
        <v>1</v>
      </c>
    </row>
    <row r="27" spans="1:12" ht="12.75">
      <c r="A27" s="32" t="s">
        <v>132</v>
      </c>
      <c r="B27" s="19"/>
      <c r="C27" s="19"/>
      <c r="D27" s="19"/>
      <c r="E27" s="137">
        <v>10000</v>
      </c>
      <c r="F27" s="9">
        <v>10285</v>
      </c>
      <c r="G27" s="149">
        <f t="shared" si="0"/>
        <v>20285</v>
      </c>
      <c r="H27" s="112">
        <v>20136.8</v>
      </c>
      <c r="I27" s="71"/>
      <c r="J27" s="116"/>
      <c r="K27" s="69"/>
      <c r="L27" s="33">
        <f t="shared" si="1"/>
        <v>0.9926941089474981</v>
      </c>
    </row>
    <row r="28" spans="1:12" ht="12.75">
      <c r="A28" s="32" t="s">
        <v>131</v>
      </c>
      <c r="B28" s="19"/>
      <c r="C28" s="19"/>
      <c r="D28" s="19"/>
      <c r="E28" s="137"/>
      <c r="F28" s="9">
        <v>8796.6</v>
      </c>
      <c r="G28" s="149">
        <f t="shared" si="0"/>
        <v>8796.6</v>
      </c>
      <c r="H28" s="112">
        <v>8796.6</v>
      </c>
      <c r="I28" s="71"/>
      <c r="J28" s="116"/>
      <c r="K28" s="69"/>
      <c r="L28" s="33">
        <f t="shared" si="1"/>
        <v>1</v>
      </c>
    </row>
    <row r="29" spans="1:12" ht="13.5" thickBot="1">
      <c r="A29" s="32" t="s">
        <v>130</v>
      </c>
      <c r="B29" s="19"/>
      <c r="C29" s="19"/>
      <c r="D29" s="19"/>
      <c r="E29" s="138">
        <v>500</v>
      </c>
      <c r="F29" s="17"/>
      <c r="G29" s="150">
        <f t="shared" si="0"/>
        <v>500</v>
      </c>
      <c r="H29" s="113"/>
      <c r="I29" s="72">
        <v>64.7</v>
      </c>
      <c r="J29" s="169"/>
      <c r="K29" s="168"/>
      <c r="L29" s="64">
        <f t="shared" si="1"/>
        <v>0.12940000000000002</v>
      </c>
    </row>
    <row r="30" spans="1:12" ht="13.5" thickBot="1">
      <c r="A30" s="94" t="s">
        <v>244</v>
      </c>
      <c r="B30" s="8"/>
      <c r="C30" s="8"/>
      <c r="D30" s="8"/>
      <c r="E30" s="140"/>
      <c r="F30" s="49"/>
      <c r="G30" s="140"/>
      <c r="H30" s="95"/>
      <c r="I30" s="95"/>
      <c r="J30" s="95"/>
      <c r="K30" s="97">
        <v>13736.7</v>
      </c>
      <c r="L30" s="99"/>
    </row>
    <row r="31" spans="1:12" ht="12.75">
      <c r="A31" s="32" t="s">
        <v>236</v>
      </c>
      <c r="B31" s="19"/>
      <c r="C31" s="19"/>
      <c r="D31" s="19"/>
      <c r="E31" s="136"/>
      <c r="F31" s="13">
        <v>276</v>
      </c>
      <c r="G31" s="148">
        <f t="shared" si="0"/>
        <v>276</v>
      </c>
      <c r="H31" s="111"/>
      <c r="I31" s="76"/>
      <c r="J31" s="115">
        <v>0</v>
      </c>
      <c r="K31" s="120"/>
      <c r="L31" s="61">
        <f t="shared" si="1"/>
        <v>0</v>
      </c>
    </row>
    <row r="32" spans="1:12" ht="12.75">
      <c r="A32" s="32" t="s">
        <v>1</v>
      </c>
      <c r="B32" s="19"/>
      <c r="C32" s="19"/>
      <c r="D32" s="19"/>
      <c r="E32" s="137">
        <v>100</v>
      </c>
      <c r="F32" s="9">
        <v>-80</v>
      </c>
      <c r="G32" s="149">
        <f t="shared" si="0"/>
        <v>20</v>
      </c>
      <c r="H32" s="112"/>
      <c r="I32" s="71"/>
      <c r="J32" s="116">
        <v>0</v>
      </c>
      <c r="K32" s="69"/>
      <c r="L32" s="33">
        <f t="shared" si="1"/>
        <v>0</v>
      </c>
    </row>
    <row r="33" spans="1:12" ht="12.75">
      <c r="A33" s="32" t="s">
        <v>129</v>
      </c>
      <c r="B33" s="19"/>
      <c r="C33" s="19"/>
      <c r="D33" s="19"/>
      <c r="E33" s="137">
        <v>500</v>
      </c>
      <c r="F33" s="9">
        <v>200</v>
      </c>
      <c r="G33" s="149">
        <f t="shared" si="0"/>
        <v>700</v>
      </c>
      <c r="H33" s="112"/>
      <c r="I33" s="71"/>
      <c r="J33" s="116">
        <v>179.3</v>
      </c>
      <c r="K33" s="69"/>
      <c r="L33" s="33">
        <f t="shared" si="1"/>
        <v>0.25614285714285717</v>
      </c>
    </row>
    <row r="34" spans="1:12" ht="12.75">
      <c r="A34" s="32" t="s">
        <v>128</v>
      </c>
      <c r="B34" s="19"/>
      <c r="C34" s="19"/>
      <c r="D34" s="19"/>
      <c r="E34" s="137"/>
      <c r="F34" s="9">
        <v>1243</v>
      </c>
      <c r="G34" s="149">
        <f t="shared" si="0"/>
        <v>1243</v>
      </c>
      <c r="H34" s="112">
        <v>1242.9</v>
      </c>
      <c r="I34" s="71"/>
      <c r="J34" s="116"/>
      <c r="K34" s="69"/>
      <c r="L34" s="33">
        <f t="shared" si="1"/>
        <v>0.9999195494770716</v>
      </c>
    </row>
    <row r="35" spans="1:12" ht="12.75">
      <c r="A35" s="32" t="s">
        <v>127</v>
      </c>
      <c r="B35" s="19"/>
      <c r="C35" s="19"/>
      <c r="D35" s="19"/>
      <c r="E35" s="137">
        <v>4000</v>
      </c>
      <c r="F35" s="9">
        <v>-4000</v>
      </c>
      <c r="G35" s="149">
        <f t="shared" si="0"/>
        <v>0</v>
      </c>
      <c r="H35" s="112"/>
      <c r="I35" s="71"/>
      <c r="J35" s="170"/>
      <c r="K35" s="68"/>
      <c r="L35" s="33"/>
    </row>
    <row r="36" spans="1:12" ht="12.75">
      <c r="A36" s="32" t="s">
        <v>126</v>
      </c>
      <c r="B36" s="19"/>
      <c r="C36" s="19"/>
      <c r="D36" s="19"/>
      <c r="E36" s="137">
        <v>1000</v>
      </c>
      <c r="F36" s="9">
        <v>523</v>
      </c>
      <c r="G36" s="149">
        <f t="shared" si="0"/>
        <v>1523</v>
      </c>
      <c r="H36" s="112">
        <v>65.3</v>
      </c>
      <c r="I36" s="71"/>
      <c r="J36" s="116">
        <v>1305.3</v>
      </c>
      <c r="K36" s="69"/>
      <c r="L36" s="33">
        <f t="shared" si="1"/>
        <v>0.8999343401181877</v>
      </c>
    </row>
    <row r="37" spans="1:12" ht="12.75">
      <c r="A37" s="32" t="s">
        <v>70</v>
      </c>
      <c r="B37" s="19"/>
      <c r="C37" s="19"/>
      <c r="D37" s="19"/>
      <c r="E37" s="137">
        <v>5000</v>
      </c>
      <c r="F37" s="9"/>
      <c r="G37" s="149">
        <f t="shared" si="0"/>
        <v>5000</v>
      </c>
      <c r="H37" s="112">
        <v>133</v>
      </c>
      <c r="I37" s="71"/>
      <c r="J37" s="170"/>
      <c r="K37" s="68"/>
      <c r="L37" s="33">
        <f t="shared" si="1"/>
        <v>0.0266</v>
      </c>
    </row>
    <row r="38" spans="1:12" ht="12.75">
      <c r="A38" s="32" t="s">
        <v>125</v>
      </c>
      <c r="B38" s="19"/>
      <c r="C38" s="19"/>
      <c r="D38" s="19"/>
      <c r="E38" s="137"/>
      <c r="F38" s="9">
        <v>2000</v>
      </c>
      <c r="G38" s="149">
        <f t="shared" si="0"/>
        <v>2000</v>
      </c>
      <c r="H38" s="112">
        <v>1416.4</v>
      </c>
      <c r="I38" s="71"/>
      <c r="J38" s="170"/>
      <c r="K38" s="68"/>
      <c r="L38" s="33">
        <f t="shared" si="1"/>
        <v>0.7082</v>
      </c>
    </row>
    <row r="39" spans="1:12" ht="12.75">
      <c r="A39" s="45" t="s">
        <v>64</v>
      </c>
      <c r="B39" s="27"/>
      <c r="C39" s="27"/>
      <c r="D39" s="27"/>
      <c r="E39" s="137">
        <v>3400</v>
      </c>
      <c r="F39" s="9">
        <v>-397</v>
      </c>
      <c r="G39" s="149">
        <f t="shared" si="0"/>
        <v>3003</v>
      </c>
      <c r="H39" s="112"/>
      <c r="I39" s="71">
        <v>2955.8</v>
      </c>
      <c r="J39" s="170"/>
      <c r="K39" s="68"/>
      <c r="L39" s="33">
        <f t="shared" si="1"/>
        <v>0.9842823842823843</v>
      </c>
    </row>
    <row r="40" spans="1:12" ht="12.75">
      <c r="A40" s="32" t="s">
        <v>65</v>
      </c>
      <c r="B40" s="19"/>
      <c r="C40" s="19"/>
      <c r="D40" s="19"/>
      <c r="E40" s="142">
        <v>4850</v>
      </c>
      <c r="F40" s="91">
        <v>-1592</v>
      </c>
      <c r="G40" s="152">
        <f t="shared" si="0"/>
        <v>3258</v>
      </c>
      <c r="H40" s="171"/>
      <c r="I40" s="93">
        <v>3257.4</v>
      </c>
      <c r="J40" s="172"/>
      <c r="K40" s="156"/>
      <c r="L40" s="61">
        <f t="shared" si="1"/>
        <v>0.9998158379373849</v>
      </c>
    </row>
    <row r="41" spans="1:12" ht="12.75">
      <c r="A41" s="32" t="s">
        <v>92</v>
      </c>
      <c r="B41" s="19"/>
      <c r="C41" s="19"/>
      <c r="D41" s="19"/>
      <c r="E41" s="137"/>
      <c r="F41" s="9">
        <v>1417</v>
      </c>
      <c r="G41" s="149">
        <f t="shared" si="0"/>
        <v>1417</v>
      </c>
      <c r="H41" s="112">
        <v>1416</v>
      </c>
      <c r="I41" s="71"/>
      <c r="J41" s="170"/>
      <c r="K41" s="68"/>
      <c r="L41" s="33">
        <f t="shared" si="1"/>
        <v>0.9992942836979535</v>
      </c>
    </row>
    <row r="42" spans="1:12" ht="12.75">
      <c r="A42" s="32" t="s">
        <v>93</v>
      </c>
      <c r="B42" s="19"/>
      <c r="C42" s="19"/>
      <c r="D42" s="19"/>
      <c r="E42" s="137"/>
      <c r="F42" s="9">
        <v>700</v>
      </c>
      <c r="G42" s="149">
        <f t="shared" si="0"/>
        <v>700</v>
      </c>
      <c r="H42" s="112">
        <v>700</v>
      </c>
      <c r="I42" s="71"/>
      <c r="J42" s="170"/>
      <c r="K42" s="68"/>
      <c r="L42" s="33">
        <f t="shared" si="1"/>
        <v>1</v>
      </c>
    </row>
    <row r="43" spans="1:12" ht="13.5" thickBot="1">
      <c r="A43" s="32" t="s">
        <v>124</v>
      </c>
      <c r="B43" s="19"/>
      <c r="C43" s="19"/>
      <c r="D43" s="19"/>
      <c r="E43" s="138">
        <v>1190</v>
      </c>
      <c r="F43" s="17">
        <v>-122</v>
      </c>
      <c r="G43" s="150">
        <f t="shared" si="0"/>
        <v>1068</v>
      </c>
      <c r="H43" s="113"/>
      <c r="I43" s="72">
        <v>1065.3</v>
      </c>
      <c r="J43" s="169"/>
      <c r="K43" s="168"/>
      <c r="L43" s="64">
        <f t="shared" si="1"/>
        <v>0.9974719101123595</v>
      </c>
    </row>
    <row r="44" spans="1:12" ht="13.5" thickBot="1">
      <c r="A44" s="94" t="s">
        <v>245</v>
      </c>
      <c r="B44" s="8"/>
      <c r="C44" s="8"/>
      <c r="D44" s="8"/>
      <c r="E44" s="140"/>
      <c r="F44" s="49"/>
      <c r="G44" s="140"/>
      <c r="H44" s="95"/>
      <c r="I44" s="95"/>
      <c r="J44" s="95"/>
      <c r="K44" s="97">
        <v>3503</v>
      </c>
      <c r="L44" s="99"/>
    </row>
    <row r="45" spans="1:12" ht="12.75">
      <c r="A45" s="32" t="s">
        <v>123</v>
      </c>
      <c r="B45" s="19"/>
      <c r="C45" s="19"/>
      <c r="D45" s="19"/>
      <c r="E45" s="136">
        <v>3000</v>
      </c>
      <c r="F45" s="13">
        <v>-2441.5</v>
      </c>
      <c r="G45" s="148">
        <f t="shared" si="0"/>
        <v>558.5</v>
      </c>
      <c r="H45" s="111">
        <v>91.7</v>
      </c>
      <c r="I45" s="76">
        <v>446.6</v>
      </c>
      <c r="J45" s="173"/>
      <c r="K45" s="156"/>
      <c r="L45" s="61">
        <f t="shared" si="1"/>
        <v>0.9638316920322293</v>
      </c>
    </row>
    <row r="46" spans="1:12" ht="13.5" thickBot="1">
      <c r="A46" s="32" t="s">
        <v>122</v>
      </c>
      <c r="B46" s="19"/>
      <c r="C46" s="19"/>
      <c r="D46" s="19"/>
      <c r="E46" s="138"/>
      <c r="F46" s="17">
        <v>10874</v>
      </c>
      <c r="G46" s="150">
        <f t="shared" si="0"/>
        <v>10874</v>
      </c>
      <c r="H46" s="113">
        <v>2384.7</v>
      </c>
      <c r="I46" s="72">
        <v>580</v>
      </c>
      <c r="J46" s="169"/>
      <c r="K46" s="168"/>
      <c r="L46" s="64">
        <f t="shared" si="1"/>
        <v>0.27264116240573844</v>
      </c>
    </row>
    <row r="47" spans="1:12" ht="13.5" thickBot="1">
      <c r="A47" s="94" t="s">
        <v>246</v>
      </c>
      <c r="B47" s="8"/>
      <c r="C47" s="8"/>
      <c r="D47" s="8"/>
      <c r="E47" s="140"/>
      <c r="F47" s="49"/>
      <c r="G47" s="140"/>
      <c r="H47" s="95"/>
      <c r="I47" s="95"/>
      <c r="J47" s="95"/>
      <c r="K47" s="97">
        <v>12022.3</v>
      </c>
      <c r="L47" s="99"/>
    </row>
    <row r="48" spans="1:12" ht="12.75">
      <c r="A48" s="32" t="s">
        <v>121</v>
      </c>
      <c r="B48" s="19"/>
      <c r="C48" s="19"/>
      <c r="D48" s="19"/>
      <c r="E48" s="136"/>
      <c r="F48" s="13">
        <v>9240</v>
      </c>
      <c r="G48" s="148">
        <f t="shared" si="0"/>
        <v>9240</v>
      </c>
      <c r="H48" s="111">
        <v>4715.4</v>
      </c>
      <c r="I48" s="76">
        <v>4195.5</v>
      </c>
      <c r="J48" s="173"/>
      <c r="K48" s="156"/>
      <c r="L48" s="61">
        <f t="shared" si="1"/>
        <v>0.9643831168831168</v>
      </c>
    </row>
    <row r="49" spans="1:12" ht="12.75">
      <c r="A49" s="32" t="s">
        <v>99</v>
      </c>
      <c r="B49" s="19"/>
      <c r="C49" s="19"/>
      <c r="D49" s="19"/>
      <c r="E49" s="137"/>
      <c r="F49" s="9">
        <v>1504.7</v>
      </c>
      <c r="G49" s="149">
        <f t="shared" si="0"/>
        <v>1504.7</v>
      </c>
      <c r="H49" s="112">
        <v>1504.1</v>
      </c>
      <c r="I49" s="71"/>
      <c r="J49" s="170"/>
      <c r="K49" s="68"/>
      <c r="L49" s="33">
        <f t="shared" si="1"/>
        <v>0.9996012494184886</v>
      </c>
    </row>
    <row r="50" spans="1:12" ht="13.5" thickBot="1">
      <c r="A50" s="32" t="s">
        <v>100</v>
      </c>
      <c r="B50" s="19"/>
      <c r="C50" s="19"/>
      <c r="D50" s="19"/>
      <c r="E50" s="138"/>
      <c r="F50" s="17">
        <v>1607.3</v>
      </c>
      <c r="G50" s="150">
        <f t="shared" si="0"/>
        <v>1607.3</v>
      </c>
      <c r="H50" s="113">
        <v>1607.3</v>
      </c>
      <c r="I50" s="72"/>
      <c r="J50" s="169"/>
      <c r="K50" s="168"/>
      <c r="L50" s="64">
        <f t="shared" si="1"/>
        <v>1</v>
      </c>
    </row>
    <row r="51" spans="1:12" ht="13.5" thickBot="1">
      <c r="A51" s="94" t="s">
        <v>247</v>
      </c>
      <c r="B51" s="8"/>
      <c r="C51" s="8"/>
      <c r="D51" s="8"/>
      <c r="E51" s="140"/>
      <c r="F51" s="49"/>
      <c r="G51" s="140"/>
      <c r="H51" s="95"/>
      <c r="I51" s="95"/>
      <c r="J51" s="95"/>
      <c r="K51" s="97">
        <v>18910.8</v>
      </c>
      <c r="L51" s="99"/>
    </row>
    <row r="52" spans="1:12" ht="12.75">
      <c r="A52" s="32" t="s">
        <v>85</v>
      </c>
      <c r="B52" s="19"/>
      <c r="C52" s="19"/>
      <c r="D52" s="19"/>
      <c r="E52" s="136">
        <v>1000</v>
      </c>
      <c r="F52" s="13">
        <v>-700</v>
      </c>
      <c r="G52" s="148">
        <f t="shared" si="0"/>
        <v>300</v>
      </c>
      <c r="H52" s="111">
        <v>113.5</v>
      </c>
      <c r="I52" s="76">
        <v>81.3</v>
      </c>
      <c r="J52" s="173"/>
      <c r="K52" s="156"/>
      <c r="L52" s="61">
        <f t="shared" si="1"/>
        <v>0.6493333333333333</v>
      </c>
    </row>
    <row r="53" spans="1:12" ht="12.75">
      <c r="A53" s="32" t="s">
        <v>98</v>
      </c>
      <c r="B53" s="19"/>
      <c r="C53" s="19"/>
      <c r="D53" s="19"/>
      <c r="E53" s="137"/>
      <c r="F53" s="9">
        <v>6800</v>
      </c>
      <c r="G53" s="149">
        <f t="shared" si="0"/>
        <v>6800</v>
      </c>
      <c r="H53" s="112">
        <v>4554</v>
      </c>
      <c r="I53" s="71"/>
      <c r="J53" s="116">
        <v>20</v>
      </c>
      <c r="K53" s="68"/>
      <c r="L53" s="33">
        <f t="shared" si="1"/>
        <v>0.6726470588235294</v>
      </c>
    </row>
    <row r="54" spans="1:12" ht="12.75">
      <c r="A54" s="32" t="s">
        <v>74</v>
      </c>
      <c r="B54" s="19"/>
      <c r="C54" s="19"/>
      <c r="D54" s="19"/>
      <c r="E54" s="137"/>
      <c r="F54" s="9">
        <v>1224</v>
      </c>
      <c r="G54" s="149">
        <f t="shared" si="0"/>
        <v>1224</v>
      </c>
      <c r="H54" s="112">
        <v>1224</v>
      </c>
      <c r="I54" s="71"/>
      <c r="J54" s="170"/>
      <c r="K54" s="68"/>
      <c r="L54" s="33">
        <f t="shared" si="1"/>
        <v>1</v>
      </c>
    </row>
    <row r="55" spans="1:12" ht="12.75">
      <c r="A55" s="32" t="s">
        <v>102</v>
      </c>
      <c r="B55" s="19"/>
      <c r="C55" s="19"/>
      <c r="D55" s="19"/>
      <c r="E55" s="137"/>
      <c r="F55" s="9">
        <v>7367</v>
      </c>
      <c r="G55" s="149">
        <f t="shared" si="0"/>
        <v>7367</v>
      </c>
      <c r="H55" s="112">
        <v>5829</v>
      </c>
      <c r="I55" s="71"/>
      <c r="J55" s="170"/>
      <c r="K55" s="68"/>
      <c r="L55" s="33">
        <f t="shared" si="1"/>
        <v>0.7912311660105877</v>
      </c>
    </row>
    <row r="56" spans="1:12" ht="12.75">
      <c r="A56" s="32" t="s">
        <v>90</v>
      </c>
      <c r="B56" s="19"/>
      <c r="C56" s="19"/>
      <c r="D56" s="19"/>
      <c r="E56" s="137"/>
      <c r="F56" s="9">
        <v>3878</v>
      </c>
      <c r="G56" s="149">
        <f t="shared" si="0"/>
        <v>3878</v>
      </c>
      <c r="H56" s="112">
        <v>3878</v>
      </c>
      <c r="I56" s="71"/>
      <c r="J56" s="170"/>
      <c r="K56" s="68"/>
      <c r="L56" s="33">
        <f t="shared" si="1"/>
        <v>1</v>
      </c>
    </row>
    <row r="57" spans="1:12" ht="12.75">
      <c r="A57" s="32" t="s">
        <v>91</v>
      </c>
      <c r="B57" s="19"/>
      <c r="C57" s="19"/>
      <c r="D57" s="19"/>
      <c r="E57" s="137"/>
      <c r="F57" s="9">
        <v>1547</v>
      </c>
      <c r="G57" s="149">
        <f t="shared" si="0"/>
        <v>1547</v>
      </c>
      <c r="H57" s="112">
        <v>1546</v>
      </c>
      <c r="I57" s="71"/>
      <c r="J57" s="170"/>
      <c r="K57" s="68"/>
      <c r="L57" s="33">
        <f t="shared" si="1"/>
        <v>0.9993535875888817</v>
      </c>
    </row>
    <row r="58" spans="1:12" ht="13.5" thickBot="1">
      <c r="A58" s="32" t="s">
        <v>80</v>
      </c>
      <c r="B58" s="19"/>
      <c r="C58" s="19"/>
      <c r="D58" s="19"/>
      <c r="E58" s="138"/>
      <c r="F58" s="17">
        <v>1668.6</v>
      </c>
      <c r="G58" s="150">
        <f t="shared" si="0"/>
        <v>1668.6</v>
      </c>
      <c r="H58" s="113">
        <v>1665</v>
      </c>
      <c r="I58" s="72"/>
      <c r="J58" s="169"/>
      <c r="K58" s="168"/>
      <c r="L58" s="64">
        <f t="shared" si="1"/>
        <v>0.9978425026968717</v>
      </c>
    </row>
    <row r="59" spans="1:12" ht="13.5" thickBot="1">
      <c r="A59" s="94" t="s">
        <v>248</v>
      </c>
      <c r="B59" s="8"/>
      <c r="C59" s="8"/>
      <c r="D59" s="8"/>
      <c r="E59" s="140"/>
      <c r="F59" s="49"/>
      <c r="G59" s="140"/>
      <c r="H59" s="95"/>
      <c r="I59" s="95"/>
      <c r="J59" s="95"/>
      <c r="K59" s="97">
        <v>499</v>
      </c>
      <c r="L59" s="99"/>
    </row>
    <row r="60" spans="1:12" ht="13.5" thickBot="1">
      <c r="A60" s="32" t="s">
        <v>239</v>
      </c>
      <c r="B60" s="19"/>
      <c r="C60" s="19"/>
      <c r="D60" s="19"/>
      <c r="E60" s="141"/>
      <c r="F60" s="43">
        <v>841</v>
      </c>
      <c r="G60" s="151">
        <f t="shared" si="0"/>
        <v>841</v>
      </c>
      <c r="H60" s="165">
        <v>474.7</v>
      </c>
      <c r="I60" s="75"/>
      <c r="J60" s="174">
        <v>24.3</v>
      </c>
      <c r="K60" s="16"/>
      <c r="L60" s="63">
        <f>SUM((H60+I60+J60+K60)/G60)</f>
        <v>0.5933412604042806</v>
      </c>
    </row>
    <row r="61" spans="1:12" ht="13.5" thickBot="1">
      <c r="A61" s="94" t="s">
        <v>101</v>
      </c>
      <c r="B61" s="8"/>
      <c r="C61" s="8"/>
      <c r="D61" s="8"/>
      <c r="E61" s="140"/>
      <c r="F61" s="49"/>
      <c r="G61" s="140"/>
      <c r="H61" s="95"/>
      <c r="I61" s="95"/>
      <c r="J61" s="96"/>
      <c r="K61" s="97">
        <v>42452.1</v>
      </c>
      <c r="L61" s="99"/>
    </row>
    <row r="62" spans="1:12" ht="12.75">
      <c r="A62" s="32" t="s">
        <v>76</v>
      </c>
      <c r="B62" s="19"/>
      <c r="C62" s="19"/>
      <c r="D62" s="19"/>
      <c r="E62" s="136">
        <v>15300</v>
      </c>
      <c r="F62" s="13">
        <v>3570</v>
      </c>
      <c r="G62" s="148">
        <f t="shared" si="0"/>
        <v>18870</v>
      </c>
      <c r="H62" s="111">
        <v>17423.4</v>
      </c>
      <c r="I62" s="76">
        <v>1441.5</v>
      </c>
      <c r="J62" s="173"/>
      <c r="K62" s="156"/>
      <c r="L62" s="61">
        <f t="shared" si="1"/>
        <v>0.9997297297297298</v>
      </c>
    </row>
    <row r="63" spans="1:12" ht="12.75">
      <c r="A63" s="32" t="s">
        <v>138</v>
      </c>
      <c r="B63" s="19"/>
      <c r="C63" s="19"/>
      <c r="D63" s="19"/>
      <c r="E63" s="137">
        <v>10000</v>
      </c>
      <c r="F63" s="9">
        <v>8610</v>
      </c>
      <c r="G63" s="149">
        <f t="shared" si="0"/>
        <v>18610</v>
      </c>
      <c r="H63" s="112">
        <v>1139</v>
      </c>
      <c r="I63" s="71">
        <v>10858.4</v>
      </c>
      <c r="J63" s="170"/>
      <c r="K63" s="68"/>
      <c r="L63" s="33">
        <f t="shared" si="1"/>
        <v>0.6446749059645351</v>
      </c>
    </row>
    <row r="64" spans="1:12" ht="12.75">
      <c r="A64" s="32" t="s">
        <v>139</v>
      </c>
      <c r="B64" s="19"/>
      <c r="C64" s="19"/>
      <c r="D64" s="19"/>
      <c r="E64" s="137"/>
      <c r="F64" s="9">
        <v>454</v>
      </c>
      <c r="G64" s="149">
        <f t="shared" si="0"/>
        <v>454</v>
      </c>
      <c r="H64" s="112">
        <v>280.6</v>
      </c>
      <c r="I64" s="71">
        <v>172.6</v>
      </c>
      <c r="J64" s="170"/>
      <c r="K64" s="68"/>
      <c r="L64" s="33">
        <f t="shared" si="1"/>
        <v>0.9982378854625552</v>
      </c>
    </row>
    <row r="65" spans="1:12" ht="12.75">
      <c r="A65" s="32" t="s">
        <v>140</v>
      </c>
      <c r="B65" s="19"/>
      <c r="C65" s="19"/>
      <c r="D65" s="19"/>
      <c r="E65" s="137"/>
      <c r="F65" s="9">
        <v>10964</v>
      </c>
      <c r="G65" s="149">
        <f t="shared" si="0"/>
        <v>10964</v>
      </c>
      <c r="H65" s="112">
        <v>10953</v>
      </c>
      <c r="I65" s="71"/>
      <c r="J65" s="170"/>
      <c r="K65" s="68"/>
      <c r="L65" s="33">
        <f t="shared" si="1"/>
        <v>0.998996716526815</v>
      </c>
    </row>
    <row r="66" spans="1:12" ht="12.75">
      <c r="A66" s="32" t="s">
        <v>325</v>
      </c>
      <c r="B66" s="19"/>
      <c r="C66" s="19"/>
      <c r="D66" s="19"/>
      <c r="E66" s="137"/>
      <c r="F66" s="9">
        <v>130</v>
      </c>
      <c r="G66" s="149">
        <f t="shared" si="0"/>
        <v>130</v>
      </c>
      <c r="H66" s="112">
        <v>130</v>
      </c>
      <c r="I66" s="71"/>
      <c r="J66" s="170"/>
      <c r="K66" s="68"/>
      <c r="L66" s="33">
        <f t="shared" si="1"/>
        <v>1</v>
      </c>
    </row>
    <row r="67" spans="1:12" ht="13.5" thickBot="1">
      <c r="A67" s="32" t="s">
        <v>106</v>
      </c>
      <c r="B67" s="19"/>
      <c r="C67" s="19"/>
      <c r="D67" s="19"/>
      <c r="E67" s="138"/>
      <c r="F67" s="17">
        <v>54</v>
      </c>
      <c r="G67" s="150">
        <f t="shared" si="0"/>
        <v>54</v>
      </c>
      <c r="H67" s="113">
        <v>53.6</v>
      </c>
      <c r="I67" s="72"/>
      <c r="J67" s="169"/>
      <c r="K67" s="168"/>
      <c r="L67" s="64">
        <f t="shared" si="1"/>
        <v>0.9925925925925926</v>
      </c>
    </row>
    <row r="68" spans="1:12" ht="13.5" thickBot="1">
      <c r="A68" s="94" t="s">
        <v>249</v>
      </c>
      <c r="B68" s="8"/>
      <c r="C68" s="8"/>
      <c r="D68" s="8"/>
      <c r="E68" s="140"/>
      <c r="F68" s="49"/>
      <c r="G68" s="140"/>
      <c r="H68" s="95"/>
      <c r="I68" s="95"/>
      <c r="J68" s="95"/>
      <c r="K68" s="97">
        <v>3786</v>
      </c>
      <c r="L68" s="99"/>
    </row>
    <row r="69" spans="1:12" ht="13.5" thickBot="1">
      <c r="A69" s="32" t="s">
        <v>141</v>
      </c>
      <c r="B69" s="19"/>
      <c r="C69" s="19"/>
      <c r="D69" s="19"/>
      <c r="E69" s="141">
        <v>3786</v>
      </c>
      <c r="F69" s="43"/>
      <c r="G69" s="151">
        <f t="shared" si="0"/>
        <v>3786</v>
      </c>
      <c r="H69" s="165">
        <v>3786</v>
      </c>
      <c r="I69" s="75"/>
      <c r="J69" s="166"/>
      <c r="K69" s="18"/>
      <c r="L69" s="63">
        <f t="shared" si="1"/>
        <v>1</v>
      </c>
    </row>
    <row r="70" spans="1:12" ht="13.5" thickBot="1">
      <c r="A70" s="94" t="s">
        <v>250</v>
      </c>
      <c r="B70" s="8"/>
      <c r="C70" s="8"/>
      <c r="D70" s="8"/>
      <c r="E70" s="140"/>
      <c r="F70" s="49"/>
      <c r="G70" s="140"/>
      <c r="H70" s="95"/>
      <c r="I70" s="95"/>
      <c r="J70" s="96"/>
      <c r="K70" s="97">
        <v>1363</v>
      </c>
      <c r="L70" s="99"/>
    </row>
    <row r="71" spans="1:12" ht="12.75">
      <c r="A71" s="44" t="s">
        <v>142</v>
      </c>
      <c r="B71" s="37"/>
      <c r="C71" s="37"/>
      <c r="D71" s="37"/>
      <c r="E71" s="136">
        <v>80</v>
      </c>
      <c r="F71" s="13">
        <v>13</v>
      </c>
      <c r="G71" s="148">
        <f t="shared" si="0"/>
        <v>93</v>
      </c>
      <c r="H71" s="111"/>
      <c r="I71" s="76"/>
      <c r="J71" s="115">
        <v>93</v>
      </c>
      <c r="K71" s="181"/>
      <c r="L71" s="39">
        <f t="shared" si="1"/>
        <v>1</v>
      </c>
    </row>
    <row r="72" spans="1:12" ht="12.75">
      <c r="A72" s="32" t="s">
        <v>143</v>
      </c>
      <c r="B72" s="19"/>
      <c r="C72" s="19"/>
      <c r="D72" s="19"/>
      <c r="E72" s="137"/>
      <c r="F72" s="9">
        <v>109</v>
      </c>
      <c r="G72" s="149">
        <f aca="true" t="shared" si="2" ref="G72:G139">SUM(E72:F72)</f>
        <v>109</v>
      </c>
      <c r="H72" s="112"/>
      <c r="I72" s="71"/>
      <c r="J72" s="116">
        <v>108</v>
      </c>
      <c r="K72" s="69"/>
      <c r="L72" s="33">
        <f t="shared" si="1"/>
        <v>0.9908256880733946</v>
      </c>
    </row>
    <row r="73" spans="1:12" ht="12.75">
      <c r="A73" s="32" t="s">
        <v>144</v>
      </c>
      <c r="B73" s="19"/>
      <c r="C73" s="19"/>
      <c r="D73" s="19"/>
      <c r="E73" s="137">
        <v>80</v>
      </c>
      <c r="F73" s="9">
        <v>59</v>
      </c>
      <c r="G73" s="149">
        <f t="shared" si="2"/>
        <v>139</v>
      </c>
      <c r="H73" s="112"/>
      <c r="I73" s="71"/>
      <c r="J73" s="116">
        <v>139</v>
      </c>
      <c r="K73" s="69"/>
      <c r="L73" s="33">
        <f t="shared" si="1"/>
        <v>1</v>
      </c>
    </row>
    <row r="74" spans="1:12" ht="12.75">
      <c r="A74" s="32" t="s">
        <v>145</v>
      </c>
      <c r="B74" s="19"/>
      <c r="C74" s="19"/>
      <c r="D74" s="19"/>
      <c r="E74" s="137">
        <v>2000</v>
      </c>
      <c r="F74" s="9">
        <v>-1153</v>
      </c>
      <c r="G74" s="149">
        <f t="shared" si="2"/>
        <v>847</v>
      </c>
      <c r="H74" s="112"/>
      <c r="I74" s="71"/>
      <c r="J74" s="116">
        <v>189</v>
      </c>
      <c r="K74" s="69"/>
      <c r="L74" s="33">
        <f t="shared" si="1"/>
        <v>0.2231404958677686</v>
      </c>
    </row>
    <row r="75" spans="1:12" ht="13.5" thickBot="1">
      <c r="A75" s="34" t="s">
        <v>117</v>
      </c>
      <c r="B75" s="24"/>
      <c r="C75" s="24"/>
      <c r="D75" s="24"/>
      <c r="E75" s="138">
        <v>500</v>
      </c>
      <c r="F75" s="17">
        <v>343</v>
      </c>
      <c r="G75" s="150">
        <f t="shared" si="2"/>
        <v>843</v>
      </c>
      <c r="H75" s="113">
        <v>809.9</v>
      </c>
      <c r="I75" s="72">
        <v>24.1</v>
      </c>
      <c r="J75" s="169"/>
      <c r="K75" s="157"/>
      <c r="L75" s="35">
        <f t="shared" si="1"/>
        <v>0.9893238434163701</v>
      </c>
    </row>
    <row r="76" spans="1:12" ht="13.5" thickBot="1">
      <c r="A76" s="50" t="s">
        <v>137</v>
      </c>
      <c r="B76" s="24"/>
      <c r="C76" s="24"/>
      <c r="D76" s="24"/>
      <c r="E76" s="143"/>
      <c r="F76" s="25"/>
      <c r="G76" s="143"/>
      <c r="H76" s="81"/>
      <c r="I76" s="81"/>
      <c r="J76" s="77"/>
      <c r="K76" s="26">
        <v>11118</v>
      </c>
      <c r="L76" s="125"/>
    </row>
    <row r="77" spans="1:12" ht="12.75">
      <c r="A77" s="32" t="s">
        <v>61</v>
      </c>
      <c r="B77" s="19"/>
      <c r="C77" s="19"/>
      <c r="D77" s="19"/>
      <c r="E77" s="136">
        <v>1175</v>
      </c>
      <c r="F77" s="13">
        <v>45.7</v>
      </c>
      <c r="G77" s="148">
        <f t="shared" si="2"/>
        <v>1220.7</v>
      </c>
      <c r="H77" s="111"/>
      <c r="I77" s="76"/>
      <c r="J77" s="115">
        <v>709.5</v>
      </c>
      <c r="K77" s="120"/>
      <c r="L77" s="61">
        <f t="shared" si="1"/>
        <v>0.581223887933153</v>
      </c>
    </row>
    <row r="78" spans="1:12" ht="12.75">
      <c r="A78" s="32" t="s">
        <v>26</v>
      </c>
      <c r="B78" s="19"/>
      <c r="C78" s="19"/>
      <c r="D78" s="19"/>
      <c r="E78" s="137">
        <v>500</v>
      </c>
      <c r="F78" s="9"/>
      <c r="G78" s="149">
        <f t="shared" si="2"/>
        <v>500</v>
      </c>
      <c r="H78" s="112"/>
      <c r="I78" s="71"/>
      <c r="J78" s="116">
        <v>359</v>
      </c>
      <c r="K78" s="69"/>
      <c r="L78" s="33">
        <f aca="true" t="shared" si="3" ref="L78:L143">SUM((H78+I78+J78)/G78)</f>
        <v>0.718</v>
      </c>
    </row>
    <row r="79" spans="1:12" ht="12.75">
      <c r="A79" s="32" t="s">
        <v>27</v>
      </c>
      <c r="B79" s="19"/>
      <c r="C79" s="19"/>
      <c r="D79" s="19"/>
      <c r="E79" s="137">
        <v>1000</v>
      </c>
      <c r="F79" s="9">
        <v>-500</v>
      </c>
      <c r="G79" s="149">
        <f t="shared" si="2"/>
        <v>500</v>
      </c>
      <c r="H79" s="112"/>
      <c r="I79" s="71"/>
      <c r="J79" s="116">
        <v>0</v>
      </c>
      <c r="K79" s="69"/>
      <c r="L79" s="33">
        <f t="shared" si="3"/>
        <v>0</v>
      </c>
    </row>
    <row r="80" spans="1:12" ht="12.75">
      <c r="A80" s="32" t="s">
        <v>105</v>
      </c>
      <c r="B80" s="19"/>
      <c r="C80" s="19"/>
      <c r="D80" s="19"/>
      <c r="E80" s="137">
        <v>5000</v>
      </c>
      <c r="F80" s="9">
        <v>2883</v>
      </c>
      <c r="G80" s="149">
        <f t="shared" si="2"/>
        <v>7883</v>
      </c>
      <c r="H80" s="112">
        <v>2785.5</v>
      </c>
      <c r="I80" s="71"/>
      <c r="J80" s="116">
        <v>657.5</v>
      </c>
      <c r="K80" s="68"/>
      <c r="L80" s="33">
        <f t="shared" si="3"/>
        <v>0.4367626538120005</v>
      </c>
    </row>
    <row r="81" spans="1:12" ht="12.75">
      <c r="A81" s="32" t="s">
        <v>73</v>
      </c>
      <c r="B81" s="19"/>
      <c r="C81" s="19"/>
      <c r="D81" s="19"/>
      <c r="E81" s="137">
        <v>1500</v>
      </c>
      <c r="F81" s="9">
        <v>850</v>
      </c>
      <c r="G81" s="149">
        <f t="shared" si="2"/>
        <v>2350</v>
      </c>
      <c r="H81" s="112"/>
      <c r="I81" s="71"/>
      <c r="J81" s="116">
        <v>2337.5</v>
      </c>
      <c r="K81" s="69"/>
      <c r="L81" s="33">
        <f t="shared" si="3"/>
        <v>0.9946808510638298</v>
      </c>
    </row>
    <row r="82" spans="1:12" ht="12.75">
      <c r="A82" s="32" t="s">
        <v>77</v>
      </c>
      <c r="B82" s="19"/>
      <c r="C82" s="19"/>
      <c r="D82" s="19"/>
      <c r="E82" s="137">
        <v>500</v>
      </c>
      <c r="F82" s="9">
        <v>-470</v>
      </c>
      <c r="G82" s="149">
        <f t="shared" si="2"/>
        <v>30</v>
      </c>
      <c r="H82" s="112"/>
      <c r="I82" s="71"/>
      <c r="J82" s="116">
        <v>27</v>
      </c>
      <c r="K82" s="69"/>
      <c r="L82" s="33">
        <f t="shared" si="3"/>
        <v>0.9</v>
      </c>
    </row>
    <row r="83" spans="1:12" ht="12.75">
      <c r="A83" s="32" t="s">
        <v>28</v>
      </c>
      <c r="B83" s="19"/>
      <c r="C83" s="19"/>
      <c r="D83" s="19"/>
      <c r="E83" s="137">
        <v>600</v>
      </c>
      <c r="F83" s="9">
        <v>100</v>
      </c>
      <c r="G83" s="149">
        <f t="shared" si="2"/>
        <v>700</v>
      </c>
      <c r="H83" s="112"/>
      <c r="I83" s="71"/>
      <c r="J83" s="116">
        <v>565</v>
      </c>
      <c r="K83" s="69"/>
      <c r="L83" s="33">
        <f t="shared" si="3"/>
        <v>0.8071428571428572</v>
      </c>
    </row>
    <row r="84" spans="1:12" ht="12.75">
      <c r="A84" s="32" t="s">
        <v>71</v>
      </c>
      <c r="B84" s="19"/>
      <c r="C84" s="19"/>
      <c r="D84" s="19"/>
      <c r="E84" s="137">
        <v>3500</v>
      </c>
      <c r="F84" s="9">
        <v>-750</v>
      </c>
      <c r="G84" s="149">
        <f t="shared" si="2"/>
        <v>2750</v>
      </c>
      <c r="H84" s="112"/>
      <c r="I84" s="71"/>
      <c r="J84" s="116">
        <v>726</v>
      </c>
      <c r="K84" s="69"/>
      <c r="L84" s="33">
        <f t="shared" si="3"/>
        <v>0.264</v>
      </c>
    </row>
    <row r="85" spans="1:12" ht="12.75">
      <c r="A85" s="32" t="s">
        <v>29</v>
      </c>
      <c r="B85" s="19"/>
      <c r="C85" s="19"/>
      <c r="D85" s="19"/>
      <c r="E85" s="137">
        <v>2800</v>
      </c>
      <c r="F85" s="9"/>
      <c r="G85" s="149">
        <f t="shared" si="2"/>
        <v>2800</v>
      </c>
      <c r="H85" s="112"/>
      <c r="I85" s="71"/>
      <c r="J85" s="116">
        <v>2264</v>
      </c>
      <c r="K85" s="69"/>
      <c r="L85" s="33">
        <f t="shared" si="3"/>
        <v>0.8085714285714286</v>
      </c>
    </row>
    <row r="86" spans="1:12" ht="13.5" thickBot="1">
      <c r="A86" s="34" t="s">
        <v>30</v>
      </c>
      <c r="B86" s="24"/>
      <c r="C86" s="24"/>
      <c r="D86" s="24"/>
      <c r="E86" s="138"/>
      <c r="F86" s="17">
        <v>687</v>
      </c>
      <c r="G86" s="150">
        <f t="shared" si="2"/>
        <v>687</v>
      </c>
      <c r="H86" s="113">
        <v>687</v>
      </c>
      <c r="I86" s="72"/>
      <c r="J86" s="117"/>
      <c r="K86" s="175"/>
      <c r="L86" s="35">
        <f t="shared" si="3"/>
        <v>1</v>
      </c>
    </row>
    <row r="87" spans="1:12" ht="12.75">
      <c r="A87" s="14"/>
      <c r="B87" s="5"/>
      <c r="C87" s="5"/>
      <c r="D87" s="5"/>
      <c r="E87" s="21"/>
      <c r="F87" s="15"/>
      <c r="G87" s="21"/>
      <c r="H87" s="73"/>
      <c r="I87" s="73"/>
      <c r="J87" s="73"/>
      <c r="K87" s="103"/>
      <c r="L87" s="65"/>
    </row>
    <row r="88" spans="1:12" ht="13.5" thickBot="1">
      <c r="A88" s="92" t="s">
        <v>15</v>
      </c>
      <c r="B88" s="24"/>
      <c r="C88" s="24"/>
      <c r="D88" s="24"/>
      <c r="E88" s="21"/>
      <c r="F88" s="15"/>
      <c r="G88" s="21"/>
      <c r="H88" s="73"/>
      <c r="I88" s="73"/>
      <c r="J88" s="73"/>
      <c r="K88" s="104"/>
      <c r="L88" s="65"/>
    </row>
    <row r="89" spans="1:12" ht="13.5" thickBot="1">
      <c r="A89" s="94" t="s">
        <v>16</v>
      </c>
      <c r="B89" s="8"/>
      <c r="C89" s="8"/>
      <c r="D89" s="8"/>
      <c r="E89" s="140"/>
      <c r="F89" s="49"/>
      <c r="G89" s="140"/>
      <c r="H89" s="95"/>
      <c r="I89" s="95"/>
      <c r="J89" s="96"/>
      <c r="K89" s="97">
        <v>1813.6</v>
      </c>
      <c r="L89" s="99"/>
    </row>
    <row r="90" spans="1:12" ht="12.75">
      <c r="A90" s="32" t="s">
        <v>147</v>
      </c>
      <c r="B90" s="19"/>
      <c r="C90" s="19"/>
      <c r="D90" s="19"/>
      <c r="E90" s="136">
        <v>1150</v>
      </c>
      <c r="F90" s="13">
        <v>399</v>
      </c>
      <c r="G90" s="148">
        <f t="shared" si="2"/>
        <v>1549</v>
      </c>
      <c r="H90" s="111"/>
      <c r="I90" s="76"/>
      <c r="J90" s="115">
        <v>1412.8</v>
      </c>
      <c r="K90" s="120"/>
      <c r="L90" s="61">
        <f t="shared" si="3"/>
        <v>0.9120723047127178</v>
      </c>
    </row>
    <row r="91" spans="1:12" ht="12.75">
      <c r="A91" s="32" t="s">
        <v>148</v>
      </c>
      <c r="B91" s="19"/>
      <c r="C91" s="19"/>
      <c r="D91" s="19"/>
      <c r="E91" s="137"/>
      <c r="F91" s="9">
        <v>118</v>
      </c>
      <c r="G91" s="149">
        <f t="shared" si="2"/>
        <v>118</v>
      </c>
      <c r="H91" s="112"/>
      <c r="I91" s="71"/>
      <c r="J91" s="116">
        <v>10</v>
      </c>
      <c r="K91" s="69"/>
      <c r="L91" s="33">
        <f t="shared" si="3"/>
        <v>0.0847457627118644</v>
      </c>
    </row>
    <row r="92" spans="1:12" ht="12.75">
      <c r="A92" s="32" t="s">
        <v>149</v>
      </c>
      <c r="B92" s="19"/>
      <c r="C92" s="19"/>
      <c r="D92" s="19"/>
      <c r="E92" s="137">
        <v>300</v>
      </c>
      <c r="F92" s="9">
        <v>205</v>
      </c>
      <c r="G92" s="149">
        <f t="shared" si="2"/>
        <v>505</v>
      </c>
      <c r="H92" s="112"/>
      <c r="I92" s="71"/>
      <c r="J92" s="116">
        <v>337</v>
      </c>
      <c r="K92" s="69"/>
      <c r="L92" s="33">
        <f t="shared" si="3"/>
        <v>0.6673267326732674</v>
      </c>
    </row>
    <row r="93" spans="1:12" ht="12.75">
      <c r="A93" s="32" t="s">
        <v>150</v>
      </c>
      <c r="B93" s="19"/>
      <c r="C93" s="19"/>
      <c r="D93" s="19"/>
      <c r="E93" s="137">
        <v>100</v>
      </c>
      <c r="F93" s="9"/>
      <c r="G93" s="149">
        <f t="shared" si="2"/>
        <v>100</v>
      </c>
      <c r="H93" s="112"/>
      <c r="I93" s="71"/>
      <c r="J93" s="116">
        <v>48.8</v>
      </c>
      <c r="K93" s="69"/>
      <c r="L93" s="33">
        <f t="shared" si="3"/>
        <v>0.488</v>
      </c>
    </row>
    <row r="94" spans="1:12" ht="12.75">
      <c r="A94" s="32" t="s">
        <v>151</v>
      </c>
      <c r="B94" s="19"/>
      <c r="C94" s="19"/>
      <c r="D94" s="19"/>
      <c r="E94" s="137">
        <v>380</v>
      </c>
      <c r="F94" s="9"/>
      <c r="G94" s="149">
        <f t="shared" si="2"/>
        <v>380</v>
      </c>
      <c r="H94" s="112"/>
      <c r="I94" s="71"/>
      <c r="J94" s="116">
        <v>0</v>
      </c>
      <c r="K94" s="69"/>
      <c r="L94" s="33">
        <f t="shared" si="3"/>
        <v>0</v>
      </c>
    </row>
    <row r="95" spans="1:12" ht="13.5" thickBot="1">
      <c r="A95" s="32" t="s">
        <v>152</v>
      </c>
      <c r="B95" s="19"/>
      <c r="C95" s="19"/>
      <c r="D95" s="19"/>
      <c r="E95" s="138">
        <v>500</v>
      </c>
      <c r="F95" s="17">
        <v>-200</v>
      </c>
      <c r="G95" s="150">
        <f t="shared" si="2"/>
        <v>300</v>
      </c>
      <c r="H95" s="113"/>
      <c r="I95" s="72"/>
      <c r="J95" s="117">
        <v>5</v>
      </c>
      <c r="K95" s="167"/>
      <c r="L95" s="64">
        <f t="shared" si="3"/>
        <v>0.016666666666666666</v>
      </c>
    </row>
    <row r="96" spans="1:12" ht="13.5" thickBot="1">
      <c r="A96" s="94" t="s">
        <v>17</v>
      </c>
      <c r="B96" s="8"/>
      <c r="C96" s="8"/>
      <c r="D96" s="8"/>
      <c r="E96" s="140"/>
      <c r="F96" s="49"/>
      <c r="G96" s="140"/>
      <c r="H96" s="95"/>
      <c r="I96" s="95"/>
      <c r="J96" s="95"/>
      <c r="K96" s="97">
        <v>2466</v>
      </c>
      <c r="L96" s="99"/>
    </row>
    <row r="97" spans="1:12" ht="12.75">
      <c r="A97" s="32" t="s">
        <v>153</v>
      </c>
      <c r="B97" s="19"/>
      <c r="C97" s="19"/>
      <c r="D97" s="19"/>
      <c r="E97" s="136">
        <v>2000</v>
      </c>
      <c r="F97" s="13">
        <v>-1215.4</v>
      </c>
      <c r="G97" s="148">
        <f t="shared" si="2"/>
        <v>784.5999999999999</v>
      </c>
      <c r="H97" s="111"/>
      <c r="I97" s="76"/>
      <c r="J97" s="115">
        <v>0</v>
      </c>
      <c r="K97" s="120"/>
      <c r="L97" s="61">
        <f t="shared" si="3"/>
        <v>0</v>
      </c>
    </row>
    <row r="98" spans="1:12" ht="12.75">
      <c r="A98" s="32" t="s">
        <v>154</v>
      </c>
      <c r="B98" s="19"/>
      <c r="C98" s="19"/>
      <c r="D98" s="19"/>
      <c r="E98" s="137">
        <v>40</v>
      </c>
      <c r="F98" s="9"/>
      <c r="G98" s="149">
        <f t="shared" si="2"/>
        <v>40</v>
      </c>
      <c r="H98" s="112"/>
      <c r="I98" s="71"/>
      <c r="J98" s="116">
        <v>40</v>
      </c>
      <c r="K98" s="69"/>
      <c r="L98" s="33">
        <f t="shared" si="3"/>
        <v>1</v>
      </c>
    </row>
    <row r="99" spans="1:12" ht="12.75">
      <c r="A99" s="32" t="s">
        <v>155</v>
      </c>
      <c r="B99" s="19"/>
      <c r="C99" s="19"/>
      <c r="D99" s="19"/>
      <c r="E99" s="137">
        <v>300</v>
      </c>
      <c r="F99" s="9"/>
      <c r="G99" s="149">
        <f t="shared" si="2"/>
        <v>300</v>
      </c>
      <c r="H99" s="112"/>
      <c r="I99" s="71"/>
      <c r="J99" s="116">
        <v>93</v>
      </c>
      <c r="K99" s="69"/>
      <c r="L99" s="33">
        <f t="shared" si="3"/>
        <v>0.31</v>
      </c>
    </row>
    <row r="100" spans="1:12" ht="12.75">
      <c r="A100" s="32" t="s">
        <v>156</v>
      </c>
      <c r="B100" s="19"/>
      <c r="C100" s="19"/>
      <c r="D100" s="19"/>
      <c r="E100" s="137">
        <v>70</v>
      </c>
      <c r="F100" s="9">
        <v>5</v>
      </c>
      <c r="G100" s="149">
        <f t="shared" si="2"/>
        <v>75</v>
      </c>
      <c r="H100" s="112"/>
      <c r="I100" s="71"/>
      <c r="J100" s="116">
        <v>74.9</v>
      </c>
      <c r="K100" s="69"/>
      <c r="L100" s="33">
        <f t="shared" si="3"/>
        <v>0.9986666666666667</v>
      </c>
    </row>
    <row r="101" spans="1:12" ht="12.75">
      <c r="A101" s="32" t="s">
        <v>322</v>
      </c>
      <c r="B101" s="19"/>
      <c r="C101" s="19"/>
      <c r="D101" s="19"/>
      <c r="E101" s="137">
        <v>800</v>
      </c>
      <c r="F101" s="9"/>
      <c r="G101" s="149">
        <f t="shared" si="2"/>
        <v>800</v>
      </c>
      <c r="H101" s="112">
        <v>332.8</v>
      </c>
      <c r="I101" s="71"/>
      <c r="J101" s="116">
        <v>330.4</v>
      </c>
      <c r="K101" s="69"/>
      <c r="L101" s="33">
        <f t="shared" si="3"/>
        <v>0.8290000000000001</v>
      </c>
    </row>
    <row r="102" spans="1:12" ht="12.75">
      <c r="A102" s="32" t="s">
        <v>157</v>
      </c>
      <c r="B102" s="19"/>
      <c r="C102" s="19"/>
      <c r="D102" s="19"/>
      <c r="E102" s="137">
        <v>800</v>
      </c>
      <c r="F102" s="9">
        <v>-400</v>
      </c>
      <c r="G102" s="149">
        <f t="shared" si="2"/>
        <v>400</v>
      </c>
      <c r="H102" s="112"/>
      <c r="I102" s="71"/>
      <c r="J102" s="116">
        <v>396.5</v>
      </c>
      <c r="K102" s="69"/>
      <c r="L102" s="33">
        <f t="shared" si="3"/>
        <v>0.99125</v>
      </c>
    </row>
    <row r="103" spans="1:12" ht="12.75">
      <c r="A103" s="32" t="s">
        <v>158</v>
      </c>
      <c r="B103" s="19"/>
      <c r="C103" s="19"/>
      <c r="D103" s="19"/>
      <c r="E103" s="137"/>
      <c r="F103" s="9">
        <v>795</v>
      </c>
      <c r="G103" s="149">
        <f t="shared" si="2"/>
        <v>795</v>
      </c>
      <c r="H103" s="112"/>
      <c r="I103" s="71"/>
      <c r="J103" s="116">
        <v>672.6</v>
      </c>
      <c r="K103" s="69"/>
      <c r="L103" s="33">
        <f t="shared" si="3"/>
        <v>0.8460377358490566</v>
      </c>
    </row>
    <row r="104" spans="1:12" ht="12.75">
      <c r="A104" s="32" t="s">
        <v>159</v>
      </c>
      <c r="B104" s="19"/>
      <c r="C104" s="19"/>
      <c r="D104" s="19"/>
      <c r="E104" s="137">
        <v>15</v>
      </c>
      <c r="F104" s="9"/>
      <c r="G104" s="149">
        <f t="shared" si="2"/>
        <v>15</v>
      </c>
      <c r="H104" s="112"/>
      <c r="I104" s="71"/>
      <c r="J104" s="116">
        <v>0</v>
      </c>
      <c r="K104" s="69"/>
      <c r="L104" s="33">
        <f t="shared" si="3"/>
        <v>0</v>
      </c>
    </row>
    <row r="105" spans="1:12" ht="12.75">
      <c r="A105" s="32" t="s">
        <v>160</v>
      </c>
      <c r="B105" s="19"/>
      <c r="C105" s="19"/>
      <c r="D105" s="19"/>
      <c r="E105" s="137">
        <v>500</v>
      </c>
      <c r="F105" s="9"/>
      <c r="G105" s="149">
        <f t="shared" si="2"/>
        <v>500</v>
      </c>
      <c r="H105" s="112"/>
      <c r="I105" s="71"/>
      <c r="J105" s="116">
        <v>0</v>
      </c>
      <c r="K105" s="69"/>
      <c r="L105" s="33">
        <f t="shared" si="3"/>
        <v>0</v>
      </c>
    </row>
    <row r="106" spans="1:12" ht="12.75">
      <c r="A106" s="32" t="s">
        <v>161</v>
      </c>
      <c r="B106" s="19"/>
      <c r="C106" s="19"/>
      <c r="D106" s="19"/>
      <c r="E106" s="137">
        <v>200</v>
      </c>
      <c r="F106" s="9">
        <v>40.2</v>
      </c>
      <c r="G106" s="149">
        <f t="shared" si="2"/>
        <v>240.2</v>
      </c>
      <c r="H106" s="112"/>
      <c r="I106" s="71"/>
      <c r="J106" s="116">
        <v>40.8</v>
      </c>
      <c r="K106" s="69"/>
      <c r="L106" s="33">
        <f t="shared" si="3"/>
        <v>0.16985845129059118</v>
      </c>
    </row>
    <row r="107" spans="1:12" ht="12.75">
      <c r="A107" s="32" t="s">
        <v>162</v>
      </c>
      <c r="B107" s="19"/>
      <c r="C107" s="19"/>
      <c r="D107" s="19"/>
      <c r="E107" s="137"/>
      <c r="F107" s="9">
        <v>90</v>
      </c>
      <c r="G107" s="149">
        <f t="shared" si="2"/>
        <v>90</v>
      </c>
      <c r="H107" s="112"/>
      <c r="I107" s="71"/>
      <c r="J107" s="116">
        <v>0</v>
      </c>
      <c r="K107" s="69"/>
      <c r="L107" s="33">
        <f t="shared" si="3"/>
        <v>0</v>
      </c>
    </row>
    <row r="108" spans="1:12" ht="12.75">
      <c r="A108" s="32" t="s">
        <v>323</v>
      </c>
      <c r="B108" s="19"/>
      <c r="C108" s="19"/>
      <c r="D108" s="19"/>
      <c r="E108" s="137">
        <v>50</v>
      </c>
      <c r="F108" s="9">
        <v>50</v>
      </c>
      <c r="G108" s="149">
        <f t="shared" si="2"/>
        <v>100</v>
      </c>
      <c r="H108" s="112"/>
      <c r="I108" s="71"/>
      <c r="J108" s="116">
        <v>49</v>
      </c>
      <c r="K108" s="69"/>
      <c r="L108" s="33">
        <f t="shared" si="3"/>
        <v>0.49</v>
      </c>
    </row>
    <row r="109" spans="1:12" ht="12.75">
      <c r="A109" s="32" t="s">
        <v>163</v>
      </c>
      <c r="B109" s="19"/>
      <c r="C109" s="19"/>
      <c r="D109" s="19"/>
      <c r="E109" s="137"/>
      <c r="F109" s="9">
        <v>78.5</v>
      </c>
      <c r="G109" s="149">
        <f t="shared" si="2"/>
        <v>78.5</v>
      </c>
      <c r="H109" s="112">
        <v>78.5</v>
      </c>
      <c r="I109" s="71"/>
      <c r="J109" s="116"/>
      <c r="K109" s="69"/>
      <c r="L109" s="33">
        <f t="shared" si="3"/>
        <v>1</v>
      </c>
    </row>
    <row r="110" spans="1:12" ht="12.75">
      <c r="A110" s="32" t="s">
        <v>164</v>
      </c>
      <c r="B110" s="19"/>
      <c r="C110" s="19"/>
      <c r="D110" s="19"/>
      <c r="E110" s="137"/>
      <c r="F110" s="9">
        <v>88.2</v>
      </c>
      <c r="G110" s="149">
        <f t="shared" si="2"/>
        <v>88.2</v>
      </c>
      <c r="H110" s="112">
        <v>88.2</v>
      </c>
      <c r="I110" s="71"/>
      <c r="J110" s="116"/>
      <c r="K110" s="69"/>
      <c r="L110" s="33">
        <f t="shared" si="3"/>
        <v>1</v>
      </c>
    </row>
    <row r="111" spans="1:12" ht="12.75">
      <c r="A111" s="32" t="s">
        <v>165</v>
      </c>
      <c r="B111" s="19"/>
      <c r="C111" s="19"/>
      <c r="D111" s="19"/>
      <c r="E111" s="144">
        <v>1000</v>
      </c>
      <c r="F111" s="101"/>
      <c r="G111" s="153">
        <f t="shared" si="2"/>
        <v>1000</v>
      </c>
      <c r="H111" s="176"/>
      <c r="I111" s="102"/>
      <c r="J111" s="177">
        <v>0</v>
      </c>
      <c r="K111" s="167"/>
      <c r="L111" s="64">
        <f t="shared" si="3"/>
        <v>0</v>
      </c>
    </row>
    <row r="112" spans="1:12" ht="12.75">
      <c r="A112" s="45" t="s">
        <v>156</v>
      </c>
      <c r="B112" s="27"/>
      <c r="C112" s="27"/>
      <c r="D112" s="132"/>
      <c r="E112" s="137">
        <v>50</v>
      </c>
      <c r="F112" s="9">
        <v>50</v>
      </c>
      <c r="G112" s="149">
        <f t="shared" si="2"/>
        <v>100</v>
      </c>
      <c r="H112" s="112"/>
      <c r="I112" s="71"/>
      <c r="J112" s="116">
        <v>50</v>
      </c>
      <c r="K112" s="69"/>
      <c r="L112" s="33">
        <f t="shared" si="3"/>
        <v>0.5</v>
      </c>
    </row>
    <row r="113" spans="1:12" ht="12.75">
      <c r="A113" s="32" t="s">
        <v>107</v>
      </c>
      <c r="B113" s="19"/>
      <c r="C113" s="19"/>
      <c r="D113" s="19"/>
      <c r="E113" s="142"/>
      <c r="F113" s="91">
        <v>75</v>
      </c>
      <c r="G113" s="152">
        <f t="shared" si="2"/>
        <v>75</v>
      </c>
      <c r="H113" s="171"/>
      <c r="I113" s="93"/>
      <c r="J113" s="178">
        <v>32.6</v>
      </c>
      <c r="K113" s="120"/>
      <c r="L113" s="61">
        <f t="shared" si="3"/>
        <v>0.4346666666666667</v>
      </c>
    </row>
    <row r="114" spans="1:12" ht="12.75">
      <c r="A114" s="32" t="s">
        <v>81</v>
      </c>
      <c r="B114" s="19"/>
      <c r="C114" s="19"/>
      <c r="D114" s="19"/>
      <c r="E114" s="137"/>
      <c r="F114" s="9">
        <v>43</v>
      </c>
      <c r="G114" s="149">
        <f t="shared" si="2"/>
        <v>43</v>
      </c>
      <c r="H114" s="112"/>
      <c r="I114" s="71"/>
      <c r="J114" s="116">
        <v>42</v>
      </c>
      <c r="K114" s="69"/>
      <c r="L114" s="33">
        <f t="shared" si="3"/>
        <v>0.9767441860465116</v>
      </c>
    </row>
    <row r="115" spans="1:12" ht="12.75">
      <c r="A115" s="32" t="s">
        <v>82</v>
      </c>
      <c r="B115" s="19"/>
      <c r="C115" s="19"/>
      <c r="D115" s="19"/>
      <c r="E115" s="137"/>
      <c r="F115" s="9">
        <v>158.3</v>
      </c>
      <c r="G115" s="149">
        <f t="shared" si="2"/>
        <v>158.3</v>
      </c>
      <c r="H115" s="112"/>
      <c r="I115" s="71"/>
      <c r="J115" s="116">
        <v>144.7</v>
      </c>
      <c r="K115" s="69"/>
      <c r="L115" s="33">
        <f t="shared" si="3"/>
        <v>0.9140871762476309</v>
      </c>
    </row>
    <row r="116" spans="1:12" ht="12.75">
      <c r="A116" s="32" t="s">
        <v>166</v>
      </c>
      <c r="B116" s="19"/>
      <c r="C116" s="19"/>
      <c r="D116" s="19"/>
      <c r="E116" s="137">
        <v>150</v>
      </c>
      <c r="F116" s="9"/>
      <c r="G116" s="149">
        <f t="shared" si="2"/>
        <v>150</v>
      </c>
      <c r="H116" s="112"/>
      <c r="I116" s="71"/>
      <c r="J116" s="116">
        <v>0</v>
      </c>
      <c r="K116" s="69"/>
      <c r="L116" s="33">
        <f t="shared" si="3"/>
        <v>0</v>
      </c>
    </row>
    <row r="117" spans="1:12" ht="13.5" thickBot="1">
      <c r="A117" s="32" t="s">
        <v>167</v>
      </c>
      <c r="B117" s="19"/>
      <c r="C117" s="19"/>
      <c r="D117" s="19"/>
      <c r="E117" s="138">
        <v>1000</v>
      </c>
      <c r="F117" s="17"/>
      <c r="G117" s="150">
        <f t="shared" si="2"/>
        <v>1000</v>
      </c>
      <c r="H117" s="113"/>
      <c r="I117" s="72"/>
      <c r="J117" s="117">
        <v>0</v>
      </c>
      <c r="K117" s="167"/>
      <c r="L117" s="64">
        <f t="shared" si="3"/>
        <v>0</v>
      </c>
    </row>
    <row r="118" spans="1:12" ht="13.5" thickBot="1">
      <c r="A118" s="94" t="s">
        <v>14</v>
      </c>
      <c r="B118" s="8"/>
      <c r="C118" s="8"/>
      <c r="D118" s="8"/>
      <c r="E118" s="140"/>
      <c r="F118" s="49"/>
      <c r="G118" s="140"/>
      <c r="H118" s="95"/>
      <c r="I118" s="95"/>
      <c r="J118" s="96"/>
      <c r="K118" s="97">
        <v>4884</v>
      </c>
      <c r="L118" s="99"/>
    </row>
    <row r="119" spans="1:12" ht="12.75">
      <c r="A119" s="32" t="s">
        <v>161</v>
      </c>
      <c r="B119" s="19"/>
      <c r="C119" s="19"/>
      <c r="D119" s="19"/>
      <c r="E119" s="136">
        <v>200</v>
      </c>
      <c r="F119" s="13">
        <v>40</v>
      </c>
      <c r="G119" s="148">
        <f t="shared" si="2"/>
        <v>240</v>
      </c>
      <c r="H119" s="111"/>
      <c r="I119" s="76"/>
      <c r="J119" s="115">
        <v>24.8</v>
      </c>
      <c r="K119" s="120"/>
      <c r="L119" s="61">
        <f t="shared" si="3"/>
        <v>0.10333333333333333</v>
      </c>
    </row>
    <row r="120" spans="1:12" ht="12.75">
      <c r="A120" s="32" t="s">
        <v>168</v>
      </c>
      <c r="B120" s="19"/>
      <c r="C120" s="19"/>
      <c r="D120" s="19"/>
      <c r="E120" s="137">
        <v>200</v>
      </c>
      <c r="F120" s="9">
        <v>23</v>
      </c>
      <c r="G120" s="149">
        <f t="shared" si="2"/>
        <v>223</v>
      </c>
      <c r="H120" s="112"/>
      <c r="I120" s="71"/>
      <c r="J120" s="116">
        <v>177</v>
      </c>
      <c r="K120" s="69"/>
      <c r="L120" s="33">
        <f t="shared" si="3"/>
        <v>0.7937219730941704</v>
      </c>
    </row>
    <row r="121" spans="1:12" ht="12.75">
      <c r="A121" s="32" t="s">
        <v>169</v>
      </c>
      <c r="B121" s="19"/>
      <c r="C121" s="19"/>
      <c r="D121" s="19"/>
      <c r="E121" s="137">
        <v>400</v>
      </c>
      <c r="F121" s="9"/>
      <c r="G121" s="149">
        <f t="shared" si="2"/>
        <v>400</v>
      </c>
      <c r="H121" s="112">
        <v>47.6</v>
      </c>
      <c r="I121" s="71"/>
      <c r="J121" s="116">
        <v>314.1</v>
      </c>
      <c r="K121" s="69"/>
      <c r="L121" s="33">
        <f t="shared" si="3"/>
        <v>0.9042500000000001</v>
      </c>
    </row>
    <row r="122" spans="1:12" ht="12.75">
      <c r="A122" s="32" t="s">
        <v>156</v>
      </c>
      <c r="B122" s="19"/>
      <c r="C122" s="19"/>
      <c r="D122" s="19"/>
      <c r="E122" s="137">
        <v>250</v>
      </c>
      <c r="F122" s="9"/>
      <c r="G122" s="149">
        <f t="shared" si="2"/>
        <v>250</v>
      </c>
      <c r="H122" s="112"/>
      <c r="I122" s="71"/>
      <c r="J122" s="116">
        <v>213</v>
      </c>
      <c r="K122" s="69"/>
      <c r="L122" s="33">
        <f t="shared" si="3"/>
        <v>0.852</v>
      </c>
    </row>
    <row r="123" spans="1:12" ht="12.75">
      <c r="A123" s="32" t="s">
        <v>170</v>
      </c>
      <c r="B123" s="19"/>
      <c r="C123" s="19"/>
      <c r="D123" s="19"/>
      <c r="E123" s="137">
        <v>750</v>
      </c>
      <c r="F123" s="9">
        <v>217</v>
      </c>
      <c r="G123" s="149">
        <f t="shared" si="2"/>
        <v>967</v>
      </c>
      <c r="H123" s="112"/>
      <c r="I123" s="71"/>
      <c r="J123" s="116">
        <v>951.5</v>
      </c>
      <c r="K123" s="69"/>
      <c r="L123" s="33">
        <f t="shared" si="3"/>
        <v>0.983971044467425</v>
      </c>
    </row>
    <row r="124" spans="1:12" ht="12.75">
      <c r="A124" s="32" t="s">
        <v>237</v>
      </c>
      <c r="B124" s="19"/>
      <c r="C124" s="19"/>
      <c r="D124" s="19"/>
      <c r="E124" s="137"/>
      <c r="F124" s="9">
        <v>3003.1</v>
      </c>
      <c r="G124" s="149">
        <f t="shared" si="2"/>
        <v>3003.1</v>
      </c>
      <c r="H124" s="112">
        <v>863.9</v>
      </c>
      <c r="I124" s="71"/>
      <c r="J124" s="116">
        <v>2139.1</v>
      </c>
      <c r="K124" s="69"/>
      <c r="L124" s="33">
        <f t="shared" si="3"/>
        <v>0.9999667010755553</v>
      </c>
    </row>
    <row r="125" spans="1:12" ht="13.5" thickBot="1">
      <c r="A125" s="34" t="s">
        <v>171</v>
      </c>
      <c r="B125" s="24"/>
      <c r="C125" s="24"/>
      <c r="D125" s="24"/>
      <c r="E125" s="138"/>
      <c r="F125" s="17">
        <v>155.4</v>
      </c>
      <c r="G125" s="150">
        <f t="shared" si="2"/>
        <v>155.4</v>
      </c>
      <c r="H125" s="113"/>
      <c r="I125" s="72"/>
      <c r="J125" s="117">
        <v>153</v>
      </c>
      <c r="K125" s="175"/>
      <c r="L125" s="35">
        <f t="shared" si="3"/>
        <v>0.9845559845559845</v>
      </c>
    </row>
    <row r="126" spans="1:12" ht="12.75">
      <c r="A126" s="5"/>
      <c r="B126" s="5"/>
      <c r="C126" s="5"/>
      <c r="D126" s="5"/>
      <c r="E126" s="21"/>
      <c r="F126" s="15"/>
      <c r="G126" s="21"/>
      <c r="H126" s="73"/>
      <c r="I126" s="73"/>
      <c r="J126" s="73"/>
      <c r="K126" s="18"/>
      <c r="L126" s="62"/>
    </row>
    <row r="127" spans="1:12" ht="13.5" thickBot="1">
      <c r="A127" s="29" t="s">
        <v>18</v>
      </c>
      <c r="B127" s="19"/>
      <c r="C127" s="19"/>
      <c r="D127" s="19"/>
      <c r="E127" s="21"/>
      <c r="F127" s="15"/>
      <c r="G127" s="21"/>
      <c r="H127" s="73"/>
      <c r="I127" s="73"/>
      <c r="J127" s="73"/>
      <c r="K127" s="18"/>
      <c r="L127" s="65"/>
    </row>
    <row r="128" spans="1:12" ht="13.5" thickBot="1">
      <c r="A128" s="7" t="s">
        <v>252</v>
      </c>
      <c r="B128" s="8"/>
      <c r="C128" s="8"/>
      <c r="D128" s="8"/>
      <c r="E128" s="140"/>
      <c r="F128" s="49"/>
      <c r="G128" s="140"/>
      <c r="H128" s="95"/>
      <c r="I128" s="95"/>
      <c r="J128" s="95"/>
      <c r="K128" s="97">
        <v>48</v>
      </c>
      <c r="L128" s="99"/>
    </row>
    <row r="129" spans="1:12" ht="13.5" thickBot="1">
      <c r="A129" s="42" t="s">
        <v>172</v>
      </c>
      <c r="B129" s="8"/>
      <c r="C129" s="8"/>
      <c r="D129" s="8"/>
      <c r="E129" s="145">
        <v>70</v>
      </c>
      <c r="F129" s="43"/>
      <c r="G129" s="179">
        <f t="shared" si="2"/>
        <v>70</v>
      </c>
      <c r="H129" s="165"/>
      <c r="I129" s="75"/>
      <c r="J129" s="174">
        <v>48</v>
      </c>
      <c r="K129" s="180"/>
      <c r="L129" s="99">
        <f t="shared" si="3"/>
        <v>0.6857142857142857</v>
      </c>
    </row>
    <row r="130" spans="1:12" ht="12.75">
      <c r="A130" s="5"/>
      <c r="B130" s="5"/>
      <c r="C130" s="5"/>
      <c r="D130" s="5"/>
      <c r="E130" s="21"/>
      <c r="F130" s="15"/>
      <c r="G130" s="21"/>
      <c r="H130" s="73"/>
      <c r="I130" s="73"/>
      <c r="J130" s="70"/>
      <c r="K130" s="18"/>
      <c r="L130" s="65"/>
    </row>
    <row r="131" spans="1:12" ht="13.5" thickBot="1">
      <c r="A131" s="29" t="s">
        <v>19</v>
      </c>
      <c r="B131" s="19"/>
      <c r="C131" s="19"/>
      <c r="D131" s="19"/>
      <c r="E131" s="21"/>
      <c r="F131" s="15"/>
      <c r="G131" s="21"/>
      <c r="H131" s="73"/>
      <c r="I131" s="73"/>
      <c r="J131" s="70"/>
      <c r="K131" s="18"/>
      <c r="L131" s="65"/>
    </row>
    <row r="132" spans="1:12" ht="13.5" thickBot="1">
      <c r="A132" s="7" t="s">
        <v>251</v>
      </c>
      <c r="B132" s="8"/>
      <c r="C132" s="8"/>
      <c r="D132" s="8"/>
      <c r="E132" s="140"/>
      <c r="F132" s="49"/>
      <c r="G132" s="140"/>
      <c r="H132" s="95"/>
      <c r="I132" s="95"/>
      <c r="J132" s="96"/>
      <c r="K132" s="97">
        <v>12</v>
      </c>
      <c r="L132" s="99"/>
    </row>
    <row r="133" spans="1:12" ht="12.75">
      <c r="A133" s="44" t="s">
        <v>173</v>
      </c>
      <c r="B133" s="37"/>
      <c r="C133" s="37"/>
      <c r="D133" s="37"/>
      <c r="E133" s="136">
        <v>15</v>
      </c>
      <c r="F133" s="13"/>
      <c r="G133" s="148">
        <f t="shared" si="2"/>
        <v>15</v>
      </c>
      <c r="H133" s="111"/>
      <c r="I133" s="76"/>
      <c r="J133" s="115">
        <v>3</v>
      </c>
      <c r="K133" s="181"/>
      <c r="L133" s="39">
        <f t="shared" si="3"/>
        <v>0.2</v>
      </c>
    </row>
    <row r="134" spans="1:12" ht="13.5" thickBot="1">
      <c r="A134" s="34" t="s">
        <v>174</v>
      </c>
      <c r="B134" s="24"/>
      <c r="C134" s="24"/>
      <c r="D134" s="24"/>
      <c r="E134" s="138">
        <v>15</v>
      </c>
      <c r="F134" s="17"/>
      <c r="G134" s="150">
        <f t="shared" si="2"/>
        <v>15</v>
      </c>
      <c r="H134" s="113"/>
      <c r="I134" s="72"/>
      <c r="J134" s="117">
        <v>9</v>
      </c>
      <c r="K134" s="175"/>
      <c r="L134" s="35">
        <f t="shared" si="3"/>
        <v>0.6</v>
      </c>
    </row>
    <row r="135" spans="1:12" ht="12.75">
      <c r="A135" s="5"/>
      <c r="B135" s="5"/>
      <c r="C135" s="5"/>
      <c r="D135" s="5"/>
      <c r="E135" s="21"/>
      <c r="F135" s="15"/>
      <c r="G135" s="21"/>
      <c r="H135" s="73"/>
      <c r="I135" s="73"/>
      <c r="J135" s="70"/>
      <c r="K135" s="18"/>
      <c r="L135" s="65"/>
    </row>
    <row r="136" spans="1:12" ht="13.5" thickBot="1">
      <c r="A136" s="29" t="s">
        <v>20</v>
      </c>
      <c r="B136" s="19"/>
      <c r="C136" s="19"/>
      <c r="D136" s="19"/>
      <c r="E136" s="21"/>
      <c r="F136" s="15"/>
      <c r="G136" s="21"/>
      <c r="H136" s="73"/>
      <c r="I136" s="73"/>
      <c r="J136" s="70"/>
      <c r="K136" s="18"/>
      <c r="L136" s="65"/>
    </row>
    <row r="137" spans="1:12" ht="13.5" thickBot="1">
      <c r="A137" s="7" t="s">
        <v>253</v>
      </c>
      <c r="B137" s="8"/>
      <c r="C137" s="8"/>
      <c r="D137" s="8"/>
      <c r="E137" s="140"/>
      <c r="F137" s="49"/>
      <c r="G137" s="140"/>
      <c r="H137" s="95"/>
      <c r="I137" s="95"/>
      <c r="J137" s="96"/>
      <c r="K137" s="97">
        <v>45781.2</v>
      </c>
      <c r="L137" s="99"/>
    </row>
    <row r="138" spans="1:12" ht="12.75">
      <c r="A138" s="32" t="s">
        <v>175</v>
      </c>
      <c r="B138" s="19"/>
      <c r="C138" s="19"/>
      <c r="D138" s="19"/>
      <c r="E138" s="136">
        <v>200</v>
      </c>
      <c r="F138" s="13">
        <v>200</v>
      </c>
      <c r="G138" s="148">
        <f t="shared" si="2"/>
        <v>400</v>
      </c>
      <c r="H138" s="111"/>
      <c r="I138" s="76"/>
      <c r="J138" s="115">
        <v>342.6</v>
      </c>
      <c r="K138" s="181"/>
      <c r="L138" s="39">
        <f t="shared" si="3"/>
        <v>0.8565</v>
      </c>
    </row>
    <row r="139" spans="1:12" ht="12.75">
      <c r="A139" s="32" t="s">
        <v>176</v>
      </c>
      <c r="B139" s="19"/>
      <c r="C139" s="19"/>
      <c r="D139" s="19"/>
      <c r="E139" s="137">
        <v>15</v>
      </c>
      <c r="F139" s="9"/>
      <c r="G139" s="149">
        <f t="shared" si="2"/>
        <v>15</v>
      </c>
      <c r="H139" s="112"/>
      <c r="I139" s="71"/>
      <c r="J139" s="116">
        <v>5.8</v>
      </c>
      <c r="K139" s="69"/>
      <c r="L139" s="33">
        <f t="shared" si="3"/>
        <v>0.38666666666666666</v>
      </c>
    </row>
    <row r="140" spans="1:12" ht="12.75">
      <c r="A140" s="32" t="s">
        <v>177</v>
      </c>
      <c r="B140" s="19"/>
      <c r="C140" s="19"/>
      <c r="D140" s="19"/>
      <c r="E140" s="137">
        <v>50</v>
      </c>
      <c r="F140" s="9"/>
      <c r="G140" s="149">
        <f aca="true" t="shared" si="4" ref="G140:G204">SUM(E140:F140)</f>
        <v>50</v>
      </c>
      <c r="H140" s="112"/>
      <c r="I140" s="71"/>
      <c r="J140" s="116">
        <v>13.8</v>
      </c>
      <c r="K140" s="69"/>
      <c r="L140" s="33">
        <f t="shared" si="3"/>
        <v>0.276</v>
      </c>
    </row>
    <row r="141" spans="1:12" ht="12.75">
      <c r="A141" s="32" t="s">
        <v>178</v>
      </c>
      <c r="B141" s="19"/>
      <c r="C141" s="19"/>
      <c r="D141" s="19"/>
      <c r="E141" s="137">
        <v>35</v>
      </c>
      <c r="F141" s="9"/>
      <c r="G141" s="149">
        <f t="shared" si="4"/>
        <v>35</v>
      </c>
      <c r="H141" s="112"/>
      <c r="I141" s="71"/>
      <c r="J141" s="116">
        <v>16.5</v>
      </c>
      <c r="K141" s="69"/>
      <c r="L141" s="33">
        <f t="shared" si="3"/>
        <v>0.4714285714285714</v>
      </c>
    </row>
    <row r="142" spans="1:12" ht="12.75">
      <c r="A142" s="32" t="s">
        <v>179</v>
      </c>
      <c r="B142" s="19"/>
      <c r="C142" s="19"/>
      <c r="D142" s="19"/>
      <c r="E142" s="137">
        <v>15</v>
      </c>
      <c r="F142" s="9"/>
      <c r="G142" s="149">
        <f t="shared" si="4"/>
        <v>15</v>
      </c>
      <c r="H142" s="112"/>
      <c r="I142" s="71"/>
      <c r="J142" s="116">
        <v>0</v>
      </c>
      <c r="K142" s="69"/>
      <c r="L142" s="33">
        <f t="shared" si="3"/>
        <v>0</v>
      </c>
    </row>
    <row r="143" spans="1:12" ht="12.75">
      <c r="A143" s="32" t="s">
        <v>180</v>
      </c>
      <c r="B143" s="19"/>
      <c r="C143" s="19"/>
      <c r="D143" s="19"/>
      <c r="E143" s="137">
        <v>5</v>
      </c>
      <c r="F143" s="9"/>
      <c r="G143" s="149">
        <f t="shared" si="4"/>
        <v>5</v>
      </c>
      <c r="H143" s="112"/>
      <c r="I143" s="71"/>
      <c r="J143" s="116">
        <v>4.8</v>
      </c>
      <c r="K143" s="69"/>
      <c r="L143" s="33">
        <f t="shared" si="3"/>
        <v>0.96</v>
      </c>
    </row>
    <row r="144" spans="1:12" ht="12.75">
      <c r="A144" s="32" t="s">
        <v>181</v>
      </c>
      <c r="B144" s="19"/>
      <c r="C144" s="19"/>
      <c r="D144" s="19"/>
      <c r="E144" s="137">
        <v>30</v>
      </c>
      <c r="F144" s="9"/>
      <c r="G144" s="149">
        <f t="shared" si="4"/>
        <v>30</v>
      </c>
      <c r="H144" s="112"/>
      <c r="I144" s="71"/>
      <c r="J144" s="116">
        <v>0</v>
      </c>
      <c r="K144" s="69"/>
      <c r="L144" s="33">
        <f aca="true" t="shared" si="5" ref="L144:L204">SUM((H144+I144+J144)/G144)</f>
        <v>0</v>
      </c>
    </row>
    <row r="145" spans="1:12" ht="13.5" thickBot="1">
      <c r="A145" s="34" t="s">
        <v>182</v>
      </c>
      <c r="B145" s="24"/>
      <c r="C145" s="24"/>
      <c r="D145" s="24"/>
      <c r="E145" s="138">
        <v>40250</v>
      </c>
      <c r="F145" s="17">
        <v>4500</v>
      </c>
      <c r="G145" s="150">
        <f t="shared" si="4"/>
        <v>44750</v>
      </c>
      <c r="H145" s="113"/>
      <c r="I145" s="72"/>
      <c r="J145" s="117">
        <v>45397.7</v>
      </c>
      <c r="K145" s="175"/>
      <c r="L145" s="35">
        <f t="shared" si="5"/>
        <v>1.0144737430167596</v>
      </c>
    </row>
    <row r="146" spans="1:12" ht="12.75">
      <c r="A146" s="5"/>
      <c r="B146" s="5"/>
      <c r="C146" s="5"/>
      <c r="D146" s="5"/>
      <c r="E146" s="21"/>
      <c r="F146" s="15"/>
      <c r="G146" s="21"/>
      <c r="H146" s="73"/>
      <c r="I146" s="73"/>
      <c r="J146" s="70"/>
      <c r="K146" s="18"/>
      <c r="L146" s="65"/>
    </row>
    <row r="147" spans="1:12" ht="13.5" thickBot="1">
      <c r="A147" s="29" t="s">
        <v>21</v>
      </c>
      <c r="B147" s="19"/>
      <c r="C147" s="19"/>
      <c r="D147" s="19"/>
      <c r="E147" s="21"/>
      <c r="F147" s="15"/>
      <c r="G147" s="21"/>
      <c r="H147" s="73"/>
      <c r="I147" s="73"/>
      <c r="J147" s="70"/>
      <c r="K147" s="18"/>
      <c r="L147" s="65"/>
    </row>
    <row r="148" spans="1:12" ht="13.5" thickBot="1">
      <c r="A148" s="94" t="s">
        <v>254</v>
      </c>
      <c r="B148" s="8"/>
      <c r="C148" s="8"/>
      <c r="D148" s="8"/>
      <c r="E148" s="140"/>
      <c r="F148" s="49"/>
      <c r="G148" s="140"/>
      <c r="H148" s="95"/>
      <c r="I148" s="95"/>
      <c r="J148" s="96"/>
      <c r="K148" s="97">
        <v>327</v>
      </c>
      <c r="L148" s="99"/>
    </row>
    <row r="149" spans="1:12" ht="12.75">
      <c r="A149" s="128" t="s">
        <v>68</v>
      </c>
      <c r="B149" s="129"/>
      <c r="C149" s="129"/>
      <c r="D149" s="129"/>
      <c r="E149" s="136">
        <v>335</v>
      </c>
      <c r="F149" s="13"/>
      <c r="G149" s="148">
        <f t="shared" si="4"/>
        <v>335</v>
      </c>
      <c r="H149" s="111"/>
      <c r="I149" s="76"/>
      <c r="J149" s="115">
        <v>152.5</v>
      </c>
      <c r="K149" s="181"/>
      <c r="L149" s="39">
        <f t="shared" si="5"/>
        <v>0.4552238805970149</v>
      </c>
    </row>
    <row r="150" spans="1:12" ht="12.75">
      <c r="A150" s="32" t="s">
        <v>183</v>
      </c>
      <c r="B150" s="19"/>
      <c r="C150" s="19"/>
      <c r="D150" s="19"/>
      <c r="E150" s="142">
        <v>1500</v>
      </c>
      <c r="F150" s="91">
        <v>1768</v>
      </c>
      <c r="G150" s="152">
        <f t="shared" si="4"/>
        <v>3268</v>
      </c>
      <c r="H150" s="171"/>
      <c r="I150" s="93"/>
      <c r="J150" s="178">
        <v>174.5</v>
      </c>
      <c r="K150" s="120"/>
      <c r="L150" s="61">
        <f t="shared" si="5"/>
        <v>0.05339657282741738</v>
      </c>
    </row>
    <row r="151" spans="1:12" ht="13.5" thickBot="1">
      <c r="A151" s="34" t="s">
        <v>184</v>
      </c>
      <c r="B151" s="24"/>
      <c r="C151" s="24"/>
      <c r="D151" s="24"/>
      <c r="E151" s="138">
        <v>1000</v>
      </c>
      <c r="F151" s="17"/>
      <c r="G151" s="150">
        <f t="shared" si="4"/>
        <v>1000</v>
      </c>
      <c r="H151" s="113"/>
      <c r="I151" s="72"/>
      <c r="J151" s="117">
        <v>0</v>
      </c>
      <c r="K151" s="175"/>
      <c r="L151" s="35">
        <f t="shared" si="5"/>
        <v>0</v>
      </c>
    </row>
    <row r="152" spans="1:13" ht="13.5" thickBot="1">
      <c r="A152" s="94" t="s">
        <v>255</v>
      </c>
      <c r="B152" s="8"/>
      <c r="C152" s="8"/>
      <c r="D152" s="8"/>
      <c r="E152" s="140"/>
      <c r="F152" s="49"/>
      <c r="G152" s="140"/>
      <c r="H152" s="95"/>
      <c r="I152" s="95"/>
      <c r="J152" s="96"/>
      <c r="K152" s="97">
        <v>1595.9</v>
      </c>
      <c r="L152" s="99"/>
      <c r="M152" s="3"/>
    </row>
    <row r="153" spans="1:12" ht="12.75">
      <c r="A153" s="32" t="s">
        <v>185</v>
      </c>
      <c r="B153" s="19"/>
      <c r="C153" s="19"/>
      <c r="D153" s="19"/>
      <c r="E153" s="136">
        <v>1000</v>
      </c>
      <c r="F153" s="13">
        <v>149</v>
      </c>
      <c r="G153" s="148">
        <f t="shared" si="4"/>
        <v>1149</v>
      </c>
      <c r="H153" s="111">
        <v>895.8</v>
      </c>
      <c r="I153" s="76">
        <v>215.3</v>
      </c>
      <c r="J153" s="173"/>
      <c r="K153" s="156"/>
      <c r="L153" s="61">
        <f t="shared" si="5"/>
        <v>0.9670147954743255</v>
      </c>
    </row>
    <row r="154" spans="1:12" ht="12.75">
      <c r="A154" s="32" t="s">
        <v>186</v>
      </c>
      <c r="B154" s="19"/>
      <c r="C154" s="19"/>
      <c r="D154" s="19"/>
      <c r="E154" s="137"/>
      <c r="F154" s="9">
        <v>84</v>
      </c>
      <c r="G154" s="149">
        <f t="shared" si="4"/>
        <v>84</v>
      </c>
      <c r="H154" s="112"/>
      <c r="I154" s="71">
        <v>83</v>
      </c>
      <c r="J154" s="170"/>
      <c r="K154" s="68"/>
      <c r="L154" s="33">
        <f t="shared" si="5"/>
        <v>0.9880952380952381</v>
      </c>
    </row>
    <row r="155" spans="1:12" ht="12.75">
      <c r="A155" s="32" t="s">
        <v>187</v>
      </c>
      <c r="B155" s="19"/>
      <c r="C155" s="19"/>
      <c r="D155" s="19"/>
      <c r="E155" s="137">
        <v>100</v>
      </c>
      <c r="F155" s="9">
        <v>25</v>
      </c>
      <c r="G155" s="149">
        <f t="shared" si="4"/>
        <v>125</v>
      </c>
      <c r="H155" s="112"/>
      <c r="I155" s="71"/>
      <c r="J155" s="116">
        <v>95</v>
      </c>
      <c r="K155" s="69"/>
      <c r="L155" s="33">
        <f t="shared" si="5"/>
        <v>0.76</v>
      </c>
    </row>
    <row r="156" spans="1:12" ht="12.75">
      <c r="A156" s="32" t="s">
        <v>188</v>
      </c>
      <c r="B156" s="19"/>
      <c r="C156" s="19"/>
      <c r="D156" s="19"/>
      <c r="E156" s="137">
        <v>5000</v>
      </c>
      <c r="F156" s="9"/>
      <c r="G156" s="149">
        <f t="shared" si="4"/>
        <v>5000</v>
      </c>
      <c r="H156" s="112">
        <v>306.8</v>
      </c>
      <c r="I156" s="71"/>
      <c r="J156" s="170"/>
      <c r="K156" s="68"/>
      <c r="L156" s="33">
        <f t="shared" si="5"/>
        <v>0.061360000000000005</v>
      </c>
    </row>
    <row r="157" spans="1:12" ht="12.75">
      <c r="A157" s="32" t="s">
        <v>189</v>
      </c>
      <c r="B157" s="19"/>
      <c r="C157" s="19"/>
      <c r="D157" s="19"/>
      <c r="E157" s="137"/>
      <c r="F157" s="9">
        <v>16205</v>
      </c>
      <c r="G157" s="149">
        <f t="shared" si="4"/>
        <v>16205</v>
      </c>
      <c r="H157" s="112">
        <v>0</v>
      </c>
      <c r="I157" s="71"/>
      <c r="J157" s="170"/>
      <c r="K157" s="68"/>
      <c r="L157" s="33">
        <f t="shared" si="5"/>
        <v>0</v>
      </c>
    </row>
    <row r="158" spans="1:12" ht="13.5" thickBot="1">
      <c r="A158" s="32" t="s">
        <v>190</v>
      </c>
      <c r="B158" s="19"/>
      <c r="C158" s="19"/>
      <c r="D158" s="19"/>
      <c r="E158" s="144"/>
      <c r="F158" s="101">
        <v>192.8</v>
      </c>
      <c r="G158" s="153">
        <f t="shared" si="4"/>
        <v>192.8</v>
      </c>
      <c r="H158" s="113"/>
      <c r="I158" s="72"/>
      <c r="J158" s="117">
        <v>0</v>
      </c>
      <c r="K158" s="167"/>
      <c r="L158" s="64">
        <f t="shared" si="5"/>
        <v>0</v>
      </c>
    </row>
    <row r="159" spans="1:12" ht="13.5" thickBot="1">
      <c r="A159" s="94" t="s">
        <v>256</v>
      </c>
      <c r="B159" s="8"/>
      <c r="C159" s="8"/>
      <c r="D159" s="8"/>
      <c r="E159" s="140"/>
      <c r="F159" s="49"/>
      <c r="G159" s="140"/>
      <c r="H159" s="95"/>
      <c r="I159" s="95"/>
      <c r="J159" s="95"/>
      <c r="K159" s="97">
        <v>1090.7</v>
      </c>
      <c r="L159" s="99"/>
    </row>
    <row r="160" spans="1:12" ht="12.75">
      <c r="A160" s="32" t="s">
        <v>55</v>
      </c>
      <c r="B160" s="19"/>
      <c r="C160" s="19"/>
      <c r="D160" s="19"/>
      <c r="E160" s="136">
        <v>20</v>
      </c>
      <c r="F160" s="13">
        <v>56</v>
      </c>
      <c r="G160" s="148">
        <f t="shared" si="4"/>
        <v>76</v>
      </c>
      <c r="H160" s="111"/>
      <c r="I160" s="76"/>
      <c r="J160" s="115">
        <v>53.7</v>
      </c>
      <c r="K160" s="120"/>
      <c r="L160" s="61">
        <f t="shared" si="5"/>
        <v>0.7065789473684211</v>
      </c>
    </row>
    <row r="161" spans="1:12" ht="12.75">
      <c r="A161" s="32" t="s">
        <v>191</v>
      </c>
      <c r="B161" s="19"/>
      <c r="C161" s="19"/>
      <c r="D161" s="19"/>
      <c r="E161" s="137">
        <v>1000</v>
      </c>
      <c r="F161" s="9">
        <v>285</v>
      </c>
      <c r="G161" s="149">
        <f t="shared" si="4"/>
        <v>1285</v>
      </c>
      <c r="H161" s="112"/>
      <c r="I161" s="71"/>
      <c r="J161" s="116">
        <v>823.2</v>
      </c>
      <c r="K161" s="69"/>
      <c r="L161" s="33">
        <f t="shared" si="5"/>
        <v>0.6406225680933852</v>
      </c>
    </row>
    <row r="162" spans="1:12" ht="12.75">
      <c r="A162" s="32" t="s">
        <v>192</v>
      </c>
      <c r="B162" s="19"/>
      <c r="C162" s="19"/>
      <c r="D162" s="19"/>
      <c r="E162" s="137">
        <v>600</v>
      </c>
      <c r="F162" s="9"/>
      <c r="G162" s="149">
        <f t="shared" si="4"/>
        <v>600</v>
      </c>
      <c r="H162" s="112">
        <v>150</v>
      </c>
      <c r="I162" s="71"/>
      <c r="J162" s="116">
        <v>63.8</v>
      </c>
      <c r="K162" s="69"/>
      <c r="L162" s="33">
        <f t="shared" si="5"/>
        <v>0.35633333333333334</v>
      </c>
    </row>
    <row r="163" spans="1:12" ht="13.5" thickBot="1">
      <c r="A163" s="34" t="s">
        <v>193</v>
      </c>
      <c r="B163" s="24"/>
      <c r="C163" s="24"/>
      <c r="D163" s="24"/>
      <c r="E163" s="138">
        <v>30</v>
      </c>
      <c r="F163" s="17"/>
      <c r="G163" s="150">
        <f t="shared" si="4"/>
        <v>30</v>
      </c>
      <c r="H163" s="113"/>
      <c r="I163" s="72"/>
      <c r="J163" s="117">
        <v>0</v>
      </c>
      <c r="K163" s="106"/>
      <c r="L163" s="64">
        <f t="shared" si="5"/>
        <v>0</v>
      </c>
    </row>
    <row r="164" spans="1:12" ht="13.5" thickBot="1">
      <c r="A164" s="5"/>
      <c r="B164" s="5"/>
      <c r="C164" s="5"/>
      <c r="D164" s="5"/>
      <c r="E164" s="21"/>
      <c r="F164" s="15"/>
      <c r="G164" s="21"/>
      <c r="H164" s="73"/>
      <c r="I164" s="73"/>
      <c r="J164" s="73"/>
      <c r="K164" s="18"/>
      <c r="L164" s="62"/>
    </row>
    <row r="165" spans="1:12" ht="13.5" thickBot="1">
      <c r="A165" s="7" t="s">
        <v>31</v>
      </c>
      <c r="B165" s="8"/>
      <c r="C165" s="8"/>
      <c r="D165" s="8"/>
      <c r="E165" s="140"/>
      <c r="F165" s="49"/>
      <c r="G165" s="140"/>
      <c r="H165" s="95"/>
      <c r="I165" s="95"/>
      <c r="J165" s="95"/>
      <c r="K165" s="97">
        <v>13388.4</v>
      </c>
      <c r="L165" s="99"/>
    </row>
    <row r="166" spans="1:12" ht="12.75">
      <c r="A166" s="32" t="s">
        <v>194</v>
      </c>
      <c r="B166" s="19"/>
      <c r="C166" s="19"/>
      <c r="D166" s="19"/>
      <c r="E166" s="136">
        <v>1662</v>
      </c>
      <c r="F166" s="13">
        <v>-140</v>
      </c>
      <c r="G166" s="148">
        <f t="shared" si="4"/>
        <v>1522</v>
      </c>
      <c r="H166" s="111"/>
      <c r="I166" s="76"/>
      <c r="J166" s="115">
        <v>1402</v>
      </c>
      <c r="K166" s="120"/>
      <c r="L166" s="61">
        <f t="shared" si="5"/>
        <v>0.9211563731931669</v>
      </c>
    </row>
    <row r="167" spans="1:12" ht="12.75">
      <c r="A167" s="32" t="s">
        <v>53</v>
      </c>
      <c r="B167" s="19"/>
      <c r="C167" s="19"/>
      <c r="D167" s="19"/>
      <c r="E167" s="137">
        <v>7558</v>
      </c>
      <c r="F167" s="9">
        <v>-2</v>
      </c>
      <c r="G167" s="149">
        <f t="shared" si="4"/>
        <v>7556</v>
      </c>
      <c r="H167" s="112"/>
      <c r="I167" s="71"/>
      <c r="J167" s="116">
        <v>7555.9</v>
      </c>
      <c r="K167" s="69"/>
      <c r="L167" s="33">
        <f t="shared" si="5"/>
        <v>0.9999867654843833</v>
      </c>
    </row>
    <row r="168" spans="1:12" ht="12.75">
      <c r="A168" s="32" t="s">
        <v>195</v>
      </c>
      <c r="B168" s="19"/>
      <c r="C168" s="19"/>
      <c r="D168" s="19"/>
      <c r="E168" s="137">
        <v>2646</v>
      </c>
      <c r="F168" s="9"/>
      <c r="G168" s="149">
        <f t="shared" si="4"/>
        <v>2646</v>
      </c>
      <c r="H168" s="112"/>
      <c r="I168" s="71"/>
      <c r="J168" s="116">
        <v>2644</v>
      </c>
      <c r="K168" s="69"/>
      <c r="L168" s="33">
        <f t="shared" si="5"/>
        <v>0.999244142101285</v>
      </c>
    </row>
    <row r="169" spans="1:12" ht="12.75">
      <c r="A169" s="32" t="s">
        <v>196</v>
      </c>
      <c r="B169" s="19"/>
      <c r="C169" s="19"/>
      <c r="D169" s="19"/>
      <c r="E169" s="137">
        <v>227</v>
      </c>
      <c r="F169" s="9"/>
      <c r="G169" s="149">
        <f t="shared" si="4"/>
        <v>227</v>
      </c>
      <c r="H169" s="112"/>
      <c r="I169" s="71"/>
      <c r="J169" s="116">
        <v>221</v>
      </c>
      <c r="K169" s="69"/>
      <c r="L169" s="33">
        <f t="shared" si="5"/>
        <v>0.973568281938326</v>
      </c>
    </row>
    <row r="170" spans="1:12" ht="12.75">
      <c r="A170" s="32" t="s">
        <v>197</v>
      </c>
      <c r="B170" s="19"/>
      <c r="C170" s="19"/>
      <c r="D170" s="19"/>
      <c r="E170" s="137">
        <v>45</v>
      </c>
      <c r="F170" s="9"/>
      <c r="G170" s="149">
        <f t="shared" si="4"/>
        <v>45</v>
      </c>
      <c r="H170" s="112"/>
      <c r="I170" s="71"/>
      <c r="J170" s="116">
        <v>40.4</v>
      </c>
      <c r="K170" s="69"/>
      <c r="L170" s="33">
        <f t="shared" si="5"/>
        <v>0.8977777777777778</v>
      </c>
    </row>
    <row r="171" spans="1:12" ht="12.75">
      <c r="A171" s="32" t="s">
        <v>198</v>
      </c>
      <c r="B171" s="19"/>
      <c r="C171" s="19"/>
      <c r="D171" s="19"/>
      <c r="E171" s="137">
        <v>227</v>
      </c>
      <c r="F171" s="9"/>
      <c r="G171" s="149">
        <f t="shared" si="4"/>
        <v>227</v>
      </c>
      <c r="H171" s="112"/>
      <c r="I171" s="71"/>
      <c r="J171" s="116">
        <v>152.6</v>
      </c>
      <c r="K171" s="69"/>
      <c r="L171" s="33">
        <f t="shared" si="5"/>
        <v>0.6722466960352422</v>
      </c>
    </row>
    <row r="172" spans="1:12" ht="12.75">
      <c r="A172" s="32" t="s">
        <v>3</v>
      </c>
      <c r="B172" s="19"/>
      <c r="C172" s="19"/>
      <c r="D172" s="19"/>
      <c r="E172" s="137">
        <v>10</v>
      </c>
      <c r="F172" s="9">
        <v>2</v>
      </c>
      <c r="G172" s="149">
        <f t="shared" si="4"/>
        <v>12</v>
      </c>
      <c r="H172" s="112"/>
      <c r="I172" s="71"/>
      <c r="J172" s="116">
        <v>12</v>
      </c>
      <c r="K172" s="69"/>
      <c r="L172" s="33">
        <f t="shared" si="5"/>
        <v>1</v>
      </c>
    </row>
    <row r="173" spans="1:12" ht="12.75">
      <c r="A173" s="32" t="s">
        <v>51</v>
      </c>
      <c r="B173" s="19"/>
      <c r="C173" s="19"/>
      <c r="D173" s="19"/>
      <c r="E173" s="137">
        <v>70</v>
      </c>
      <c r="F173" s="9">
        <v>155</v>
      </c>
      <c r="G173" s="149">
        <f t="shared" si="4"/>
        <v>225</v>
      </c>
      <c r="H173" s="112"/>
      <c r="I173" s="71"/>
      <c r="J173" s="116">
        <v>219</v>
      </c>
      <c r="K173" s="69"/>
      <c r="L173" s="33">
        <f t="shared" si="5"/>
        <v>0.9733333333333334</v>
      </c>
    </row>
    <row r="174" spans="1:12" ht="12.75">
      <c r="A174" s="32" t="s">
        <v>199</v>
      </c>
      <c r="B174" s="19"/>
      <c r="C174" s="19"/>
      <c r="D174" s="19"/>
      <c r="E174" s="137">
        <v>500</v>
      </c>
      <c r="F174" s="9">
        <v>277</v>
      </c>
      <c r="G174" s="149">
        <f t="shared" si="4"/>
        <v>777</v>
      </c>
      <c r="H174" s="112">
        <v>442.5</v>
      </c>
      <c r="I174" s="71"/>
      <c r="J174" s="170"/>
      <c r="K174" s="68"/>
      <c r="L174" s="33">
        <f t="shared" si="5"/>
        <v>0.5694980694980695</v>
      </c>
    </row>
    <row r="175" spans="1:12" ht="13.5" thickBot="1">
      <c r="A175" s="34" t="s">
        <v>200</v>
      </c>
      <c r="B175" s="24"/>
      <c r="C175" s="24"/>
      <c r="D175" s="24"/>
      <c r="E175" s="138"/>
      <c r="F175" s="17">
        <v>699</v>
      </c>
      <c r="G175" s="150">
        <f t="shared" si="4"/>
        <v>699</v>
      </c>
      <c r="H175" s="113">
        <v>699</v>
      </c>
      <c r="I175" s="72"/>
      <c r="J175" s="169"/>
      <c r="K175" s="157"/>
      <c r="L175" s="35">
        <f t="shared" si="5"/>
        <v>1</v>
      </c>
    </row>
    <row r="176" spans="1:12" ht="12.75">
      <c r="A176" s="19"/>
      <c r="B176" s="19"/>
      <c r="C176" s="19"/>
      <c r="D176" s="19"/>
      <c r="E176" s="21"/>
      <c r="F176" s="15"/>
      <c r="G176" s="21"/>
      <c r="H176" s="73"/>
      <c r="I176" s="73"/>
      <c r="J176" s="73"/>
      <c r="K176" s="18"/>
      <c r="L176" s="62"/>
    </row>
    <row r="177" spans="1:12" ht="12.75">
      <c r="A177" s="5"/>
      <c r="B177" s="5"/>
      <c r="C177" s="5"/>
      <c r="D177" s="5"/>
      <c r="E177" s="21"/>
      <c r="F177" s="15"/>
      <c r="G177" s="21"/>
      <c r="H177" s="73"/>
      <c r="I177" s="73"/>
      <c r="J177" s="70"/>
      <c r="K177" s="18"/>
      <c r="L177" s="65"/>
    </row>
    <row r="178" spans="1:12" ht="13.5" thickBot="1">
      <c r="A178" s="29" t="s">
        <v>32</v>
      </c>
      <c r="B178" s="19"/>
      <c r="C178" s="19"/>
      <c r="D178" s="19"/>
      <c r="E178" s="21"/>
      <c r="F178" s="15"/>
      <c r="G178" s="21"/>
      <c r="H178" s="73"/>
      <c r="I178" s="73"/>
      <c r="J178" s="70"/>
      <c r="K178" s="18"/>
      <c r="L178" s="65"/>
    </row>
    <row r="179" spans="1:12" ht="13.5" thickBot="1">
      <c r="A179" s="94" t="s">
        <v>280</v>
      </c>
      <c r="B179" s="8"/>
      <c r="C179" s="8"/>
      <c r="D179" s="8"/>
      <c r="E179" s="140"/>
      <c r="F179" s="49"/>
      <c r="G179" s="140"/>
      <c r="H179" s="95"/>
      <c r="I179" s="95"/>
      <c r="J179" s="96"/>
      <c r="K179" s="97">
        <v>13358.7</v>
      </c>
      <c r="L179" s="99"/>
    </row>
    <row r="180" spans="1:12" ht="12.75">
      <c r="A180" s="44" t="s">
        <v>257</v>
      </c>
      <c r="B180" s="37"/>
      <c r="C180" s="131"/>
      <c r="D180" s="38"/>
      <c r="E180" s="136">
        <v>350</v>
      </c>
      <c r="F180" s="13">
        <v>-83</v>
      </c>
      <c r="G180" s="148">
        <f t="shared" si="4"/>
        <v>267</v>
      </c>
      <c r="H180" s="111">
        <v>264.9</v>
      </c>
      <c r="I180" s="76"/>
      <c r="J180" s="173"/>
      <c r="K180" s="156"/>
      <c r="L180" s="61">
        <f t="shared" si="5"/>
        <v>0.992134831460674</v>
      </c>
    </row>
    <row r="181" spans="1:12" ht="12.75">
      <c r="A181" s="32" t="s">
        <v>258</v>
      </c>
      <c r="B181" s="19"/>
      <c r="C181" s="3"/>
      <c r="D181" s="47"/>
      <c r="E181" s="137"/>
      <c r="F181" s="9">
        <v>125</v>
      </c>
      <c r="G181" s="149">
        <f t="shared" si="4"/>
        <v>125</v>
      </c>
      <c r="H181" s="112">
        <v>125</v>
      </c>
      <c r="I181" s="71"/>
      <c r="J181" s="170"/>
      <c r="K181" s="68"/>
      <c r="L181" s="33">
        <f t="shared" si="5"/>
        <v>1</v>
      </c>
    </row>
    <row r="182" spans="1:12" ht="12.75">
      <c r="A182" s="32" t="s">
        <v>259</v>
      </c>
      <c r="B182" s="19"/>
      <c r="C182" s="3"/>
      <c r="D182" s="47"/>
      <c r="E182" s="137">
        <v>45</v>
      </c>
      <c r="F182" s="9"/>
      <c r="G182" s="149">
        <f t="shared" si="4"/>
        <v>45</v>
      </c>
      <c r="H182" s="112"/>
      <c r="I182" s="71"/>
      <c r="J182" s="116">
        <v>23.7</v>
      </c>
      <c r="K182" s="69"/>
      <c r="L182" s="33">
        <f t="shared" si="5"/>
        <v>0.5266666666666666</v>
      </c>
    </row>
    <row r="183" spans="1:12" ht="12.75">
      <c r="A183" s="32" t="s">
        <v>260</v>
      </c>
      <c r="B183" s="19"/>
      <c r="C183" s="3"/>
      <c r="D183" s="47"/>
      <c r="E183" s="137">
        <v>160</v>
      </c>
      <c r="F183" s="9">
        <v>14</v>
      </c>
      <c r="G183" s="149">
        <f t="shared" si="4"/>
        <v>174</v>
      </c>
      <c r="H183" s="112"/>
      <c r="I183" s="71"/>
      <c r="J183" s="116">
        <v>174</v>
      </c>
      <c r="K183" s="69"/>
      <c r="L183" s="33">
        <f t="shared" si="5"/>
        <v>1</v>
      </c>
    </row>
    <row r="184" spans="1:12" ht="12.75">
      <c r="A184" s="32" t="s">
        <v>10</v>
      </c>
      <c r="B184" s="19"/>
      <c r="C184" s="3"/>
      <c r="D184" s="47"/>
      <c r="E184" s="137">
        <v>100</v>
      </c>
      <c r="F184" s="9">
        <v>211</v>
      </c>
      <c r="G184" s="149">
        <f t="shared" si="4"/>
        <v>311</v>
      </c>
      <c r="H184" s="112"/>
      <c r="I184" s="71"/>
      <c r="J184" s="116">
        <v>281</v>
      </c>
      <c r="K184" s="69"/>
      <c r="L184" s="33">
        <f t="shared" si="5"/>
        <v>0.9035369774919614</v>
      </c>
    </row>
    <row r="185" spans="1:12" ht="12.75">
      <c r="A185" s="32" t="s">
        <v>261</v>
      </c>
      <c r="B185" s="19"/>
      <c r="C185" s="3"/>
      <c r="D185" s="47"/>
      <c r="E185" s="137">
        <v>1000</v>
      </c>
      <c r="F185" s="9">
        <v>-100</v>
      </c>
      <c r="G185" s="149">
        <f t="shared" si="4"/>
        <v>900</v>
      </c>
      <c r="H185" s="112"/>
      <c r="I185" s="71"/>
      <c r="J185" s="116">
        <v>816.9</v>
      </c>
      <c r="K185" s="69"/>
      <c r="L185" s="33">
        <f t="shared" si="5"/>
        <v>0.9076666666666666</v>
      </c>
    </row>
    <row r="186" spans="1:12" ht="12.75">
      <c r="A186" s="45" t="s">
        <v>262</v>
      </c>
      <c r="B186" s="27"/>
      <c r="C186" s="119"/>
      <c r="D186" s="132"/>
      <c r="E186" s="137">
        <v>150</v>
      </c>
      <c r="F186" s="9">
        <v>11</v>
      </c>
      <c r="G186" s="149">
        <f t="shared" si="4"/>
        <v>161</v>
      </c>
      <c r="H186" s="112"/>
      <c r="I186" s="71"/>
      <c r="J186" s="116">
        <v>160</v>
      </c>
      <c r="K186" s="69"/>
      <c r="L186" s="33">
        <f t="shared" si="5"/>
        <v>0.9937888198757764</v>
      </c>
    </row>
    <row r="187" spans="1:12" ht="12.75">
      <c r="A187" s="32" t="s">
        <v>263</v>
      </c>
      <c r="B187" s="19"/>
      <c r="C187" s="3"/>
      <c r="D187" s="47"/>
      <c r="E187" s="142">
        <v>1000</v>
      </c>
      <c r="F187" s="91"/>
      <c r="G187" s="152">
        <f t="shared" si="4"/>
        <v>1000</v>
      </c>
      <c r="H187" s="171"/>
      <c r="I187" s="93"/>
      <c r="J187" s="178">
        <v>778</v>
      </c>
      <c r="K187" s="120"/>
      <c r="L187" s="61">
        <f t="shared" si="5"/>
        <v>0.778</v>
      </c>
    </row>
    <row r="188" spans="1:12" ht="12.75">
      <c r="A188" s="32" t="s">
        <v>264</v>
      </c>
      <c r="B188" s="19"/>
      <c r="C188" s="3"/>
      <c r="D188" s="47"/>
      <c r="E188" s="137">
        <v>1000</v>
      </c>
      <c r="F188" s="9"/>
      <c r="G188" s="149">
        <f t="shared" si="4"/>
        <v>1000</v>
      </c>
      <c r="H188" s="112"/>
      <c r="I188" s="71"/>
      <c r="J188" s="116">
        <v>933</v>
      </c>
      <c r="K188" s="69"/>
      <c r="L188" s="33">
        <f t="shared" si="5"/>
        <v>0.933</v>
      </c>
    </row>
    <row r="189" spans="1:12" ht="12.75">
      <c r="A189" s="32" t="s">
        <v>2</v>
      </c>
      <c r="B189" s="19"/>
      <c r="C189" s="3"/>
      <c r="D189" s="47"/>
      <c r="E189" s="137">
        <v>450</v>
      </c>
      <c r="F189" s="9"/>
      <c r="G189" s="149">
        <f t="shared" si="4"/>
        <v>450</v>
      </c>
      <c r="H189" s="112"/>
      <c r="I189" s="71"/>
      <c r="J189" s="116">
        <v>376.8</v>
      </c>
      <c r="K189" s="69"/>
      <c r="L189" s="33">
        <f t="shared" si="5"/>
        <v>0.8373333333333334</v>
      </c>
    </row>
    <row r="190" spans="1:12" ht="12.75">
      <c r="A190" s="32" t="s">
        <v>265</v>
      </c>
      <c r="B190" s="19"/>
      <c r="C190" s="3"/>
      <c r="D190" s="47"/>
      <c r="E190" s="137">
        <v>1600</v>
      </c>
      <c r="F190" s="9">
        <v>340</v>
      </c>
      <c r="G190" s="149">
        <f t="shared" si="4"/>
        <v>1940</v>
      </c>
      <c r="H190" s="112"/>
      <c r="I190" s="71"/>
      <c r="J190" s="116">
        <v>1937.2</v>
      </c>
      <c r="K190" s="69"/>
      <c r="L190" s="33">
        <f t="shared" si="5"/>
        <v>0.9985567010309279</v>
      </c>
    </row>
    <row r="191" spans="1:12" ht="12.75">
      <c r="A191" s="32" t="s">
        <v>266</v>
      </c>
      <c r="B191" s="19"/>
      <c r="C191" s="3"/>
      <c r="D191" s="47"/>
      <c r="E191" s="137">
        <v>250</v>
      </c>
      <c r="F191" s="9">
        <v>60</v>
      </c>
      <c r="G191" s="149">
        <f t="shared" si="4"/>
        <v>310</v>
      </c>
      <c r="H191" s="112"/>
      <c r="I191" s="71"/>
      <c r="J191" s="116">
        <v>304.8</v>
      </c>
      <c r="K191" s="69"/>
      <c r="L191" s="33">
        <f t="shared" si="5"/>
        <v>0.983225806451613</v>
      </c>
    </row>
    <row r="192" spans="1:12" ht="12.75">
      <c r="A192" s="32" t="s">
        <v>267</v>
      </c>
      <c r="B192" s="19"/>
      <c r="C192" s="3"/>
      <c r="D192" s="47"/>
      <c r="E192" s="137">
        <v>1800</v>
      </c>
      <c r="F192" s="9">
        <v>-400</v>
      </c>
      <c r="G192" s="149">
        <f t="shared" si="4"/>
        <v>1400</v>
      </c>
      <c r="H192" s="112"/>
      <c r="I192" s="71"/>
      <c r="J192" s="116">
        <v>1351.4</v>
      </c>
      <c r="K192" s="69"/>
      <c r="L192" s="33">
        <f t="shared" si="5"/>
        <v>0.9652857142857143</v>
      </c>
    </row>
    <row r="193" spans="1:12" ht="12.75">
      <c r="A193" s="32" t="s">
        <v>268</v>
      </c>
      <c r="B193" s="19"/>
      <c r="C193" s="3"/>
      <c r="D193" s="47"/>
      <c r="E193" s="137">
        <v>250</v>
      </c>
      <c r="F193" s="9">
        <v>20.6</v>
      </c>
      <c r="G193" s="149">
        <f t="shared" si="4"/>
        <v>270.6</v>
      </c>
      <c r="H193" s="112"/>
      <c r="I193" s="71"/>
      <c r="J193" s="116">
        <v>260.1</v>
      </c>
      <c r="K193" s="69"/>
      <c r="L193" s="33">
        <f t="shared" si="5"/>
        <v>0.9611973392461197</v>
      </c>
    </row>
    <row r="194" spans="1:12" ht="12.75">
      <c r="A194" s="32" t="s">
        <v>269</v>
      </c>
      <c r="B194" s="19"/>
      <c r="C194" s="3"/>
      <c r="D194" s="47"/>
      <c r="E194" s="137">
        <v>200</v>
      </c>
      <c r="F194" s="9"/>
      <c r="G194" s="149">
        <f t="shared" si="4"/>
        <v>200</v>
      </c>
      <c r="H194" s="112"/>
      <c r="I194" s="71"/>
      <c r="J194" s="116">
        <v>54</v>
      </c>
      <c r="K194" s="69"/>
      <c r="L194" s="33">
        <f t="shared" si="5"/>
        <v>0.27</v>
      </c>
    </row>
    <row r="195" spans="1:12" ht="12.75">
      <c r="A195" s="32" t="s">
        <v>270</v>
      </c>
      <c r="B195" s="19"/>
      <c r="C195" s="3"/>
      <c r="D195" s="47"/>
      <c r="E195" s="137">
        <v>2</v>
      </c>
      <c r="F195" s="9"/>
      <c r="G195" s="149">
        <f t="shared" si="4"/>
        <v>2</v>
      </c>
      <c r="H195" s="112"/>
      <c r="I195" s="71"/>
      <c r="J195" s="116">
        <v>1.2</v>
      </c>
      <c r="K195" s="69"/>
      <c r="L195" s="33">
        <f t="shared" si="5"/>
        <v>0.6</v>
      </c>
    </row>
    <row r="196" spans="1:12" ht="12.75">
      <c r="A196" s="32" t="s">
        <v>271</v>
      </c>
      <c r="B196" s="19"/>
      <c r="C196" s="3"/>
      <c r="D196" s="47"/>
      <c r="E196" s="137">
        <v>1500</v>
      </c>
      <c r="F196" s="9">
        <v>-55</v>
      </c>
      <c r="G196" s="149">
        <f t="shared" si="4"/>
        <v>1445</v>
      </c>
      <c r="H196" s="112"/>
      <c r="I196" s="71"/>
      <c r="J196" s="116">
        <v>1391.7</v>
      </c>
      <c r="K196" s="69"/>
      <c r="L196" s="33">
        <f t="shared" si="5"/>
        <v>0.9631141868512111</v>
      </c>
    </row>
    <row r="197" spans="1:12" ht="12.75">
      <c r="A197" s="32" t="s">
        <v>272</v>
      </c>
      <c r="B197" s="19"/>
      <c r="C197" s="3"/>
      <c r="D197" s="47"/>
      <c r="E197" s="137">
        <v>1211</v>
      </c>
      <c r="F197" s="9"/>
      <c r="G197" s="149">
        <f t="shared" si="4"/>
        <v>1211</v>
      </c>
      <c r="H197" s="112"/>
      <c r="I197" s="71"/>
      <c r="J197" s="116">
        <v>910</v>
      </c>
      <c r="K197" s="69"/>
      <c r="L197" s="33">
        <f t="shared" si="5"/>
        <v>0.7514450867052023</v>
      </c>
    </row>
    <row r="198" spans="1:12" ht="12.75">
      <c r="A198" s="32" t="s">
        <v>273</v>
      </c>
      <c r="B198" s="19"/>
      <c r="C198" s="3"/>
      <c r="D198" s="47"/>
      <c r="E198" s="137">
        <v>700</v>
      </c>
      <c r="F198" s="9"/>
      <c r="G198" s="149">
        <f t="shared" si="4"/>
        <v>700</v>
      </c>
      <c r="H198" s="112"/>
      <c r="I198" s="71">
        <v>519</v>
      </c>
      <c r="J198" s="116"/>
      <c r="K198" s="69"/>
      <c r="L198" s="33">
        <f t="shared" si="5"/>
        <v>0.7414285714285714</v>
      </c>
    </row>
    <row r="199" spans="1:12" ht="12.75">
      <c r="A199" s="32" t="s">
        <v>274</v>
      </c>
      <c r="B199" s="19"/>
      <c r="C199" s="3"/>
      <c r="D199" s="47"/>
      <c r="E199" s="137">
        <v>900</v>
      </c>
      <c r="F199" s="9">
        <v>97</v>
      </c>
      <c r="G199" s="149">
        <f t="shared" si="4"/>
        <v>997</v>
      </c>
      <c r="H199" s="112">
        <v>227.8</v>
      </c>
      <c r="I199" s="71"/>
      <c r="J199" s="116">
        <v>700.2</v>
      </c>
      <c r="K199" s="69"/>
      <c r="L199" s="33">
        <f t="shared" si="5"/>
        <v>0.9307923771313942</v>
      </c>
    </row>
    <row r="200" spans="1:12" ht="12.75">
      <c r="A200" s="32" t="s">
        <v>275</v>
      </c>
      <c r="B200" s="19"/>
      <c r="C200" s="3"/>
      <c r="D200" s="47"/>
      <c r="E200" s="137">
        <v>200</v>
      </c>
      <c r="F200" s="9">
        <v>50</v>
      </c>
      <c r="G200" s="149">
        <f t="shared" si="4"/>
        <v>250</v>
      </c>
      <c r="H200" s="112"/>
      <c r="I200" s="71"/>
      <c r="J200" s="116">
        <v>231.8</v>
      </c>
      <c r="K200" s="69"/>
      <c r="L200" s="33">
        <f t="shared" si="5"/>
        <v>0.9272</v>
      </c>
    </row>
    <row r="201" spans="1:12" ht="12.75">
      <c r="A201" s="32" t="s">
        <v>276</v>
      </c>
      <c r="B201" s="19"/>
      <c r="C201" s="3"/>
      <c r="D201" s="47"/>
      <c r="E201" s="137">
        <v>15</v>
      </c>
      <c r="F201" s="9"/>
      <c r="G201" s="149">
        <f t="shared" si="4"/>
        <v>15</v>
      </c>
      <c r="H201" s="112"/>
      <c r="I201" s="71"/>
      <c r="J201" s="116">
        <v>12.8</v>
      </c>
      <c r="K201" s="69"/>
      <c r="L201" s="33">
        <f t="shared" si="5"/>
        <v>0.8533333333333334</v>
      </c>
    </row>
    <row r="202" spans="1:12" ht="12.75">
      <c r="A202" s="32" t="s">
        <v>277</v>
      </c>
      <c r="B202" s="19"/>
      <c r="C202" s="3"/>
      <c r="D202" s="47"/>
      <c r="E202" s="137">
        <v>80</v>
      </c>
      <c r="F202" s="9">
        <v>10</v>
      </c>
      <c r="G202" s="149">
        <f t="shared" si="4"/>
        <v>90</v>
      </c>
      <c r="H202" s="112"/>
      <c r="I202" s="71"/>
      <c r="J202" s="116">
        <v>86.9</v>
      </c>
      <c r="K202" s="69"/>
      <c r="L202" s="33">
        <f t="shared" si="5"/>
        <v>0.9655555555555556</v>
      </c>
    </row>
    <row r="203" spans="1:12" ht="12.75">
      <c r="A203" s="32" t="s">
        <v>278</v>
      </c>
      <c r="B203" s="19"/>
      <c r="C203" s="3"/>
      <c r="D203" s="47"/>
      <c r="E203" s="137">
        <v>100</v>
      </c>
      <c r="F203" s="9"/>
      <c r="G203" s="149">
        <f t="shared" si="4"/>
        <v>100</v>
      </c>
      <c r="H203" s="112"/>
      <c r="I203" s="71"/>
      <c r="J203" s="116">
        <v>4.5</v>
      </c>
      <c r="K203" s="69"/>
      <c r="L203" s="33">
        <f t="shared" si="5"/>
        <v>0.045</v>
      </c>
    </row>
    <row r="204" spans="1:12" ht="13.5" thickBot="1">
      <c r="A204" s="34" t="s">
        <v>279</v>
      </c>
      <c r="B204" s="24"/>
      <c r="C204" s="24"/>
      <c r="D204" s="121"/>
      <c r="E204" s="144"/>
      <c r="F204" s="101">
        <v>1293.8</v>
      </c>
      <c r="G204" s="153">
        <f t="shared" si="4"/>
        <v>1293.8</v>
      </c>
      <c r="H204" s="113"/>
      <c r="I204" s="72"/>
      <c r="J204" s="117">
        <v>1432</v>
      </c>
      <c r="K204" s="167"/>
      <c r="L204" s="64">
        <f t="shared" si="5"/>
        <v>1.10681712784047</v>
      </c>
    </row>
    <row r="205" spans="1:12" ht="13.5" thickBot="1">
      <c r="A205" s="94" t="s">
        <v>281</v>
      </c>
      <c r="B205" s="8"/>
      <c r="C205" s="8"/>
      <c r="D205" s="8"/>
      <c r="E205" s="140"/>
      <c r="F205" s="49"/>
      <c r="G205" s="140"/>
      <c r="H205" s="95"/>
      <c r="I205" s="95"/>
      <c r="J205" s="96"/>
      <c r="K205" s="97">
        <v>3147.3</v>
      </c>
      <c r="L205" s="99"/>
    </row>
    <row r="206" spans="1:12" ht="12.75">
      <c r="A206" s="44" t="s">
        <v>58</v>
      </c>
      <c r="B206" s="131"/>
      <c r="C206" s="37"/>
      <c r="D206" s="38"/>
      <c r="E206" s="136">
        <v>400</v>
      </c>
      <c r="F206" s="13"/>
      <c r="G206" s="148">
        <f aca="true" t="shared" si="6" ref="G206:G266">SUM(E206:F206)</f>
        <v>400</v>
      </c>
      <c r="H206" s="111"/>
      <c r="I206" s="76"/>
      <c r="J206" s="115">
        <v>216</v>
      </c>
      <c r="K206" s="120"/>
      <c r="L206" s="61">
        <f aca="true" t="shared" si="7" ref="L206:L266">SUM((H206+I206+J206)/G206)</f>
        <v>0.54</v>
      </c>
    </row>
    <row r="207" spans="1:12" ht="12.75">
      <c r="A207" s="32" t="s">
        <v>282</v>
      </c>
      <c r="B207" s="3"/>
      <c r="C207" s="19"/>
      <c r="D207" s="47"/>
      <c r="E207" s="137"/>
      <c r="F207" s="9">
        <v>80</v>
      </c>
      <c r="G207" s="149">
        <f t="shared" si="6"/>
        <v>80</v>
      </c>
      <c r="H207" s="112">
        <v>80</v>
      </c>
      <c r="I207" s="71"/>
      <c r="J207" s="116"/>
      <c r="K207" s="69"/>
      <c r="L207" s="33">
        <f t="shared" si="7"/>
        <v>1</v>
      </c>
    </row>
    <row r="208" spans="1:12" ht="12.75">
      <c r="A208" s="32" t="s">
        <v>283</v>
      </c>
      <c r="B208" s="3"/>
      <c r="C208" s="19"/>
      <c r="D208" s="47"/>
      <c r="E208" s="137">
        <v>2058</v>
      </c>
      <c r="F208" s="9">
        <v>508</v>
      </c>
      <c r="G208" s="149">
        <f t="shared" si="6"/>
        <v>2566</v>
      </c>
      <c r="H208" s="112">
        <v>534.6</v>
      </c>
      <c r="I208" s="71">
        <v>366.82</v>
      </c>
      <c r="J208" s="116">
        <v>1602.3</v>
      </c>
      <c r="K208" s="69"/>
      <c r="L208" s="33">
        <f t="shared" si="7"/>
        <v>0.9757287607170695</v>
      </c>
    </row>
    <row r="209" spans="1:12" ht="13.5" thickBot="1">
      <c r="A209" s="34" t="s">
        <v>79</v>
      </c>
      <c r="B209" s="118"/>
      <c r="C209" s="24"/>
      <c r="D209" s="121"/>
      <c r="E209" s="138">
        <v>8000</v>
      </c>
      <c r="F209" s="114"/>
      <c r="G209" s="150">
        <f t="shared" si="6"/>
        <v>8000</v>
      </c>
      <c r="H209" s="113">
        <v>347.6</v>
      </c>
      <c r="I209" s="72"/>
      <c r="J209" s="117"/>
      <c r="K209" s="167"/>
      <c r="L209" s="64">
        <f t="shared" si="7"/>
        <v>0.04345</v>
      </c>
    </row>
    <row r="210" spans="1:12" ht="13.5" thickBot="1">
      <c r="A210" s="94" t="s">
        <v>284</v>
      </c>
      <c r="B210" s="8"/>
      <c r="C210" s="8"/>
      <c r="D210" s="8"/>
      <c r="E210" s="140"/>
      <c r="F210" s="49"/>
      <c r="G210" s="140"/>
      <c r="H210" s="95"/>
      <c r="I210" s="95"/>
      <c r="J210" s="95"/>
      <c r="K210" s="97">
        <v>99.7</v>
      </c>
      <c r="L210" s="99"/>
    </row>
    <row r="211" spans="1:12" ht="13.5" thickBot="1">
      <c r="A211" s="32" t="s">
        <v>201</v>
      </c>
      <c r="B211" s="19"/>
      <c r="C211" s="19"/>
      <c r="D211" s="19"/>
      <c r="E211" s="141">
        <v>200</v>
      </c>
      <c r="F211" s="43"/>
      <c r="G211" s="151">
        <f t="shared" si="6"/>
        <v>200</v>
      </c>
      <c r="H211" s="165"/>
      <c r="I211" s="75"/>
      <c r="J211" s="174">
        <v>99.7</v>
      </c>
      <c r="K211" s="16"/>
      <c r="L211" s="63">
        <f t="shared" si="7"/>
        <v>0.4985</v>
      </c>
    </row>
    <row r="212" spans="1:12" ht="13.5" thickBot="1">
      <c r="A212" s="94" t="s">
        <v>285</v>
      </c>
      <c r="B212" s="8"/>
      <c r="C212" s="8"/>
      <c r="D212" s="8"/>
      <c r="E212" s="140"/>
      <c r="F212" s="49"/>
      <c r="G212" s="140"/>
      <c r="H212" s="95"/>
      <c r="I212" s="95"/>
      <c r="J212" s="96"/>
      <c r="K212" s="97">
        <v>716.3</v>
      </c>
      <c r="L212" s="99"/>
    </row>
    <row r="213" spans="1:12" ht="12.75">
      <c r="A213" s="32" t="s">
        <v>86</v>
      </c>
      <c r="B213" s="19"/>
      <c r="C213" s="19"/>
      <c r="D213" s="19"/>
      <c r="E213" s="136">
        <v>105</v>
      </c>
      <c r="F213" s="13">
        <v>212</v>
      </c>
      <c r="G213" s="148">
        <f t="shared" si="6"/>
        <v>317</v>
      </c>
      <c r="H213" s="111">
        <v>89.4</v>
      </c>
      <c r="I213" s="76"/>
      <c r="J213" s="115">
        <v>226.6</v>
      </c>
      <c r="K213" s="120"/>
      <c r="L213" s="61">
        <f t="shared" si="7"/>
        <v>0.9968454258675079</v>
      </c>
    </row>
    <row r="214" spans="1:12" ht="13.5" thickBot="1">
      <c r="A214" s="32" t="s">
        <v>56</v>
      </c>
      <c r="B214" s="19"/>
      <c r="C214" s="19"/>
      <c r="D214" s="19"/>
      <c r="E214" s="138">
        <v>340</v>
      </c>
      <c r="F214" s="17">
        <v>194.25</v>
      </c>
      <c r="G214" s="150">
        <f t="shared" si="6"/>
        <v>534.25</v>
      </c>
      <c r="H214" s="113"/>
      <c r="I214" s="72"/>
      <c r="J214" s="117">
        <v>400.3</v>
      </c>
      <c r="K214" s="167"/>
      <c r="L214" s="64">
        <f t="shared" si="7"/>
        <v>0.7492746841366402</v>
      </c>
    </row>
    <row r="215" spans="1:12" ht="13.5" thickBot="1">
      <c r="A215" s="94" t="s">
        <v>286</v>
      </c>
      <c r="B215" s="8"/>
      <c r="C215" s="8"/>
      <c r="D215" s="8"/>
      <c r="E215" s="140"/>
      <c r="F215" s="49"/>
      <c r="G215" s="140"/>
      <c r="H215" s="95"/>
      <c r="I215" s="95"/>
      <c r="J215" s="96"/>
      <c r="K215" s="97">
        <v>63843.4</v>
      </c>
      <c r="L215" s="99"/>
    </row>
    <row r="216" spans="1:12" ht="12.75">
      <c r="A216" s="32" t="s">
        <v>287</v>
      </c>
      <c r="B216" s="19"/>
      <c r="D216" s="19"/>
      <c r="E216" s="142">
        <v>1305</v>
      </c>
      <c r="F216" s="91">
        <v>213</v>
      </c>
      <c r="G216" s="152">
        <f t="shared" si="6"/>
        <v>1518</v>
      </c>
      <c r="H216" s="111"/>
      <c r="I216" s="110"/>
      <c r="J216" s="115">
        <v>1516.5</v>
      </c>
      <c r="K216" s="186"/>
      <c r="L216" s="39">
        <f t="shared" si="7"/>
        <v>0.9990118577075099</v>
      </c>
    </row>
    <row r="217" spans="1:12" ht="12.75">
      <c r="A217" s="32" t="s">
        <v>288</v>
      </c>
      <c r="B217" s="19"/>
      <c r="D217" s="19"/>
      <c r="E217" s="137">
        <v>457</v>
      </c>
      <c r="F217" s="9">
        <v>31</v>
      </c>
      <c r="G217" s="149">
        <f t="shared" si="6"/>
        <v>488</v>
      </c>
      <c r="H217" s="112"/>
      <c r="I217" s="107"/>
      <c r="J217" s="116">
        <v>440.8</v>
      </c>
      <c r="K217" s="161"/>
      <c r="L217" s="60">
        <f t="shared" si="7"/>
        <v>0.9032786885245901</v>
      </c>
    </row>
    <row r="218" spans="1:12" ht="12.75">
      <c r="A218" s="32" t="s">
        <v>289</v>
      </c>
      <c r="B218" s="19"/>
      <c r="D218" s="19"/>
      <c r="E218" s="137">
        <v>40</v>
      </c>
      <c r="F218" s="9">
        <v>-40</v>
      </c>
      <c r="G218" s="149">
        <f t="shared" si="6"/>
        <v>0</v>
      </c>
      <c r="H218" s="112"/>
      <c r="I218" s="107"/>
      <c r="J218" s="170"/>
      <c r="K218" s="191"/>
      <c r="L218" s="60"/>
    </row>
    <row r="219" spans="1:12" ht="13.5" thickBot="1">
      <c r="A219" s="32" t="s">
        <v>290</v>
      </c>
      <c r="B219" s="19"/>
      <c r="D219" s="19"/>
      <c r="E219" s="138">
        <v>40</v>
      </c>
      <c r="F219" s="17">
        <v>-40</v>
      </c>
      <c r="G219" s="150">
        <f t="shared" si="6"/>
        <v>0</v>
      </c>
      <c r="H219" s="113"/>
      <c r="I219" s="109"/>
      <c r="J219" s="169"/>
      <c r="K219" s="192"/>
      <c r="L219" s="193"/>
    </row>
    <row r="220" spans="1:12" ht="13.5" thickBot="1">
      <c r="A220" s="32"/>
      <c r="B220" s="19"/>
      <c r="D220" s="19"/>
      <c r="E220" s="21"/>
      <c r="F220" s="15"/>
      <c r="G220" s="21"/>
      <c r="H220" s="73"/>
      <c r="I220" s="73"/>
      <c r="J220" s="70"/>
      <c r="K220" s="18"/>
      <c r="L220" s="105"/>
    </row>
    <row r="221" spans="1:12" ht="12.75">
      <c r="A221" s="32" t="s">
        <v>291</v>
      </c>
      <c r="B221" s="19"/>
      <c r="D221" s="19"/>
      <c r="E221" s="136">
        <v>105</v>
      </c>
      <c r="F221" s="13"/>
      <c r="G221" s="148">
        <f t="shared" si="6"/>
        <v>105</v>
      </c>
      <c r="H221" s="111"/>
      <c r="I221" s="110"/>
      <c r="J221" s="115">
        <v>101.6</v>
      </c>
      <c r="K221" s="186"/>
      <c r="L221" s="39">
        <f t="shared" si="7"/>
        <v>0.9676190476190476</v>
      </c>
    </row>
    <row r="222" spans="1:12" ht="12.75">
      <c r="A222" s="32" t="s">
        <v>292</v>
      </c>
      <c r="B222" s="19"/>
      <c r="D222" s="19"/>
      <c r="E222" s="144">
        <v>275</v>
      </c>
      <c r="F222" s="101"/>
      <c r="G222" s="153">
        <f t="shared" si="6"/>
        <v>275</v>
      </c>
      <c r="H222" s="176"/>
      <c r="I222" s="108"/>
      <c r="J222" s="177">
        <v>247.7</v>
      </c>
      <c r="K222" s="194"/>
      <c r="L222" s="64">
        <f t="shared" si="7"/>
        <v>0.9007272727272727</v>
      </c>
    </row>
    <row r="223" spans="1:12" ht="12.75">
      <c r="A223" s="126" t="s">
        <v>293</v>
      </c>
      <c r="B223" s="127"/>
      <c r="C223" s="130"/>
      <c r="D223" s="127"/>
      <c r="E223" s="137">
        <v>9</v>
      </c>
      <c r="F223" s="9"/>
      <c r="G223" s="149">
        <f t="shared" si="6"/>
        <v>9</v>
      </c>
      <c r="H223" s="112"/>
      <c r="I223" s="107"/>
      <c r="J223" s="116">
        <v>8.7</v>
      </c>
      <c r="K223" s="187"/>
      <c r="L223" s="33">
        <f t="shared" si="7"/>
        <v>0.9666666666666666</v>
      </c>
    </row>
    <row r="224" spans="1:12" ht="13.5" thickBot="1">
      <c r="A224" s="32" t="s">
        <v>294</v>
      </c>
      <c r="B224" s="19"/>
      <c r="D224" s="19"/>
      <c r="E224" s="86">
        <v>100</v>
      </c>
      <c r="F224" s="41"/>
      <c r="G224" s="154">
        <f t="shared" si="6"/>
        <v>100</v>
      </c>
      <c r="H224" s="182"/>
      <c r="I224" s="122"/>
      <c r="J224" s="183">
        <v>77</v>
      </c>
      <c r="K224" s="195"/>
      <c r="L224" s="67">
        <f t="shared" si="7"/>
        <v>0.77</v>
      </c>
    </row>
    <row r="225" spans="1:12" ht="13.5" thickBot="1">
      <c r="A225" s="32"/>
      <c r="B225" s="19"/>
      <c r="D225" s="19"/>
      <c r="E225" s="21"/>
      <c r="F225" s="15"/>
      <c r="G225" s="21"/>
      <c r="H225" s="73"/>
      <c r="I225" s="73"/>
      <c r="J225" s="70"/>
      <c r="K225" s="18"/>
      <c r="L225" s="105"/>
    </row>
    <row r="226" spans="1:12" ht="12.75">
      <c r="A226" s="32" t="s">
        <v>295</v>
      </c>
      <c r="B226" s="19"/>
      <c r="D226" s="19"/>
      <c r="E226" s="136">
        <v>42097</v>
      </c>
      <c r="F226" s="13">
        <v>443.3</v>
      </c>
      <c r="G226" s="148">
        <f t="shared" si="6"/>
        <v>42540.3</v>
      </c>
      <c r="H226" s="111"/>
      <c r="I226" s="110"/>
      <c r="J226" s="115">
        <v>42540</v>
      </c>
      <c r="K226" s="186"/>
      <c r="L226" s="39">
        <f t="shared" si="7"/>
        <v>0.9999929478635552</v>
      </c>
    </row>
    <row r="227" spans="1:12" ht="12.75">
      <c r="A227" s="32" t="s">
        <v>296</v>
      </c>
      <c r="B227" s="19"/>
      <c r="D227" s="19"/>
      <c r="E227" s="137">
        <v>14734</v>
      </c>
      <c r="F227" s="9">
        <v>179</v>
      </c>
      <c r="G227" s="149">
        <f t="shared" si="6"/>
        <v>14913</v>
      </c>
      <c r="H227" s="112"/>
      <c r="I227" s="107"/>
      <c r="J227" s="116">
        <v>14912.4</v>
      </c>
      <c r="K227" s="187"/>
      <c r="L227" s="33">
        <f t="shared" si="7"/>
        <v>0.99995976664655</v>
      </c>
    </row>
    <row r="228" spans="1:12" ht="12.75">
      <c r="A228" s="32" t="s">
        <v>297</v>
      </c>
      <c r="B228" s="19"/>
      <c r="D228" s="19"/>
      <c r="E228" s="137"/>
      <c r="F228" s="9">
        <v>55</v>
      </c>
      <c r="G228" s="149">
        <f t="shared" si="6"/>
        <v>55</v>
      </c>
      <c r="H228" s="112"/>
      <c r="I228" s="107"/>
      <c r="J228" s="116">
        <v>45</v>
      </c>
      <c r="K228" s="187"/>
      <c r="L228" s="33">
        <f t="shared" si="7"/>
        <v>0.8181818181818182</v>
      </c>
    </row>
    <row r="229" spans="1:12" ht="12.75">
      <c r="A229" s="32" t="s">
        <v>11</v>
      </c>
      <c r="B229" s="19"/>
      <c r="D229" s="19"/>
      <c r="E229" s="137">
        <v>1263</v>
      </c>
      <c r="F229" s="9">
        <v>40</v>
      </c>
      <c r="G229" s="149">
        <f>SUM(E229:F229)</f>
        <v>1303</v>
      </c>
      <c r="H229" s="112"/>
      <c r="I229" s="107"/>
      <c r="J229" s="116">
        <v>1047.3</v>
      </c>
      <c r="K229" s="187"/>
      <c r="L229" s="33">
        <f t="shared" si="7"/>
        <v>0.80376055257099</v>
      </c>
    </row>
    <row r="230" spans="1:12" ht="13.5" thickBot="1">
      <c r="A230" s="45" t="s">
        <v>196</v>
      </c>
      <c r="B230" s="27"/>
      <c r="C230" s="119"/>
      <c r="D230" s="27"/>
      <c r="E230" s="138">
        <v>1263</v>
      </c>
      <c r="F230" s="17">
        <v>40</v>
      </c>
      <c r="G230" s="150">
        <f>SUM(E230:F230)</f>
        <v>1303</v>
      </c>
      <c r="H230" s="113"/>
      <c r="I230" s="109"/>
      <c r="J230" s="117">
        <v>1251.7</v>
      </c>
      <c r="K230" s="188"/>
      <c r="L230" s="35">
        <f t="shared" si="7"/>
        <v>0.9606293169608596</v>
      </c>
    </row>
    <row r="231" spans="1:12" ht="13.5" thickBot="1">
      <c r="A231" s="133"/>
      <c r="B231" s="3"/>
      <c r="D231" s="3"/>
      <c r="E231" s="146"/>
      <c r="F231" s="3"/>
      <c r="G231" s="146"/>
      <c r="H231" s="80"/>
      <c r="I231" s="80"/>
      <c r="J231" s="80"/>
      <c r="K231" s="3"/>
      <c r="L231" s="105"/>
    </row>
    <row r="232" spans="1:12" ht="12.75">
      <c r="A232" s="32" t="s">
        <v>3</v>
      </c>
      <c r="B232" s="19"/>
      <c r="D232" s="19"/>
      <c r="E232" s="136">
        <v>500</v>
      </c>
      <c r="F232" s="13">
        <v>-24</v>
      </c>
      <c r="G232" s="148">
        <f t="shared" si="6"/>
        <v>476</v>
      </c>
      <c r="H232" s="111"/>
      <c r="I232" s="110"/>
      <c r="J232" s="115">
        <v>305</v>
      </c>
      <c r="K232" s="186"/>
      <c r="L232" s="39">
        <f t="shared" si="7"/>
        <v>0.6407563025210085</v>
      </c>
    </row>
    <row r="233" spans="1:12" ht="12.75">
      <c r="A233" s="32" t="s">
        <v>298</v>
      </c>
      <c r="B233" s="19"/>
      <c r="D233" s="19"/>
      <c r="E233" s="137">
        <v>1400</v>
      </c>
      <c r="F233" s="9">
        <v>-105</v>
      </c>
      <c r="G233" s="149">
        <f t="shared" si="6"/>
        <v>1295</v>
      </c>
      <c r="H233" s="112"/>
      <c r="I233" s="107"/>
      <c r="J233" s="116">
        <v>976.9</v>
      </c>
      <c r="K233" s="187"/>
      <c r="L233" s="33">
        <f t="shared" si="7"/>
        <v>0.7543629343629343</v>
      </c>
    </row>
    <row r="234" spans="1:12" ht="12.75">
      <c r="A234" s="32" t="s">
        <v>228</v>
      </c>
      <c r="B234" s="19"/>
      <c r="D234" s="19"/>
      <c r="E234" s="137"/>
      <c r="F234" s="9">
        <v>132.3</v>
      </c>
      <c r="G234" s="149">
        <f t="shared" si="6"/>
        <v>132.3</v>
      </c>
      <c r="H234" s="112"/>
      <c r="I234" s="107"/>
      <c r="J234" s="116">
        <v>62</v>
      </c>
      <c r="K234" s="187"/>
      <c r="L234" s="33">
        <f t="shared" si="7"/>
        <v>0.4686318972033257</v>
      </c>
    </row>
    <row r="235" spans="1:12" ht="12.75">
      <c r="A235" s="32" t="s">
        <v>299</v>
      </c>
      <c r="B235" s="19"/>
      <c r="D235" s="19"/>
      <c r="E235" s="137">
        <v>250</v>
      </c>
      <c r="F235" s="9"/>
      <c r="G235" s="149">
        <f>SUM(E235:F235)</f>
        <v>250</v>
      </c>
      <c r="H235" s="112"/>
      <c r="I235" s="107"/>
      <c r="J235" s="116">
        <v>217</v>
      </c>
      <c r="K235" s="187"/>
      <c r="L235" s="33">
        <f t="shared" si="7"/>
        <v>0.868</v>
      </c>
    </row>
    <row r="236" spans="1:12" ht="13.5" thickBot="1">
      <c r="A236" s="34" t="s">
        <v>300</v>
      </c>
      <c r="B236" s="24"/>
      <c r="C236" s="118"/>
      <c r="D236" s="24"/>
      <c r="E236" s="138">
        <v>135</v>
      </c>
      <c r="F236" s="17"/>
      <c r="G236" s="150">
        <f>SUM(E236:F236)</f>
        <v>135</v>
      </c>
      <c r="H236" s="113"/>
      <c r="I236" s="109"/>
      <c r="J236" s="117">
        <v>93.8</v>
      </c>
      <c r="K236" s="163"/>
      <c r="L236" s="35">
        <f t="shared" si="7"/>
        <v>0.6948148148148148</v>
      </c>
    </row>
    <row r="237" spans="1:12" ht="12.75">
      <c r="A237" s="5"/>
      <c r="B237" s="5"/>
      <c r="C237" s="5"/>
      <c r="D237" s="5"/>
      <c r="E237" s="21"/>
      <c r="F237" s="15"/>
      <c r="G237" s="21"/>
      <c r="H237" s="73"/>
      <c r="I237" s="73"/>
      <c r="J237" s="73"/>
      <c r="K237" s="16"/>
      <c r="L237" s="65"/>
    </row>
    <row r="238" spans="1:12" ht="13.5" thickBot="1">
      <c r="A238" s="29" t="s">
        <v>83</v>
      </c>
      <c r="B238" s="19"/>
      <c r="C238" s="19"/>
      <c r="D238" s="19"/>
      <c r="E238" s="21"/>
      <c r="F238" s="15"/>
      <c r="G238" s="21"/>
      <c r="H238" s="73"/>
      <c r="I238" s="73"/>
      <c r="J238" s="73"/>
      <c r="K238" s="18"/>
      <c r="L238" s="65"/>
    </row>
    <row r="239" spans="1:12" ht="13.5" thickBot="1">
      <c r="A239" s="7" t="s">
        <v>301</v>
      </c>
      <c r="B239" s="8"/>
      <c r="C239" s="8"/>
      <c r="D239" s="8"/>
      <c r="E239" s="140"/>
      <c r="F239" s="49"/>
      <c r="G239" s="140"/>
      <c r="H239" s="95"/>
      <c r="I239" s="95"/>
      <c r="J239" s="95"/>
      <c r="K239" s="97">
        <v>1413</v>
      </c>
      <c r="L239" s="99"/>
    </row>
    <row r="240" spans="1:12" ht="12.75">
      <c r="A240" s="32" t="s">
        <v>303</v>
      </c>
      <c r="B240" s="19"/>
      <c r="C240" s="19"/>
      <c r="D240" s="19"/>
      <c r="E240" s="142">
        <v>400</v>
      </c>
      <c r="F240" s="91"/>
      <c r="G240" s="152">
        <f t="shared" si="6"/>
        <v>400</v>
      </c>
      <c r="H240" s="111"/>
      <c r="I240" s="110"/>
      <c r="J240" s="115">
        <v>263</v>
      </c>
      <c r="K240" s="120"/>
      <c r="L240" s="61">
        <f t="shared" si="7"/>
        <v>0.6575</v>
      </c>
    </row>
    <row r="241" spans="1:12" ht="13.5" thickBot="1">
      <c r="A241" s="34" t="s">
        <v>302</v>
      </c>
      <c r="B241" s="24"/>
      <c r="C241" s="24"/>
      <c r="D241" s="24"/>
      <c r="E241" s="138">
        <v>1250</v>
      </c>
      <c r="F241" s="17"/>
      <c r="G241" s="150">
        <f t="shared" si="6"/>
        <v>1250</v>
      </c>
      <c r="H241" s="113"/>
      <c r="I241" s="109"/>
      <c r="J241" s="117">
        <v>1150</v>
      </c>
      <c r="K241" s="175"/>
      <c r="L241" s="35">
        <f t="shared" si="7"/>
        <v>0.92</v>
      </c>
    </row>
    <row r="242" spans="1:12" ht="12.75">
      <c r="A242" s="5"/>
      <c r="B242" s="5"/>
      <c r="C242" s="5"/>
      <c r="D242" s="5"/>
      <c r="E242" s="21"/>
      <c r="F242" s="15"/>
      <c r="G242" s="21"/>
      <c r="H242" s="73"/>
      <c r="I242" s="73"/>
      <c r="J242" s="70"/>
      <c r="K242" s="18"/>
      <c r="L242" s="62"/>
    </row>
    <row r="243" spans="1:12" ht="13.5" thickBot="1">
      <c r="A243" s="29" t="s">
        <v>84</v>
      </c>
      <c r="B243" s="19"/>
      <c r="C243" s="19"/>
      <c r="D243" s="19"/>
      <c r="E243" s="21"/>
      <c r="F243" s="15"/>
      <c r="G243" s="21"/>
      <c r="H243" s="73"/>
      <c r="I243" s="73"/>
      <c r="J243" s="70"/>
      <c r="K243" s="18"/>
      <c r="L243" s="65"/>
    </row>
    <row r="244" spans="1:12" ht="13.5" thickBot="1">
      <c r="A244" s="94" t="s">
        <v>304</v>
      </c>
      <c r="B244" s="8"/>
      <c r="C244" s="8"/>
      <c r="D244" s="8"/>
      <c r="E244" s="140"/>
      <c r="F244" s="49"/>
      <c r="G244" s="140"/>
      <c r="H244" s="95"/>
      <c r="I244" s="95"/>
      <c r="J244" s="96"/>
      <c r="K244" s="97">
        <v>3650.3</v>
      </c>
      <c r="L244" s="66"/>
    </row>
    <row r="245" spans="1:12" ht="12.75">
      <c r="A245" s="32" t="s">
        <v>202</v>
      </c>
      <c r="B245" s="19"/>
      <c r="C245" s="19"/>
      <c r="D245" s="19"/>
      <c r="E245" s="142">
        <v>200</v>
      </c>
      <c r="F245" s="91">
        <v>130</v>
      </c>
      <c r="G245" s="152">
        <f t="shared" si="6"/>
        <v>330</v>
      </c>
      <c r="H245" s="111"/>
      <c r="I245" s="110"/>
      <c r="J245" s="115">
        <v>254</v>
      </c>
      <c r="K245" s="120"/>
      <c r="L245" s="61">
        <f t="shared" si="7"/>
        <v>0.7696969696969697</v>
      </c>
    </row>
    <row r="246" spans="1:12" ht="12.75">
      <c r="A246" s="32" t="s">
        <v>203</v>
      </c>
      <c r="B246" s="19"/>
      <c r="C246" s="19"/>
      <c r="D246" s="19"/>
      <c r="E246" s="137">
        <v>500</v>
      </c>
      <c r="F246" s="9"/>
      <c r="G246" s="149">
        <f t="shared" si="6"/>
        <v>500</v>
      </c>
      <c r="H246" s="112"/>
      <c r="I246" s="107"/>
      <c r="J246" s="116">
        <v>185.6</v>
      </c>
      <c r="K246" s="69"/>
      <c r="L246" s="33">
        <f t="shared" si="7"/>
        <v>0.3712</v>
      </c>
    </row>
    <row r="247" spans="1:12" ht="12.75">
      <c r="A247" s="32" t="s">
        <v>204</v>
      </c>
      <c r="B247" s="19"/>
      <c r="C247" s="19" t="s">
        <v>4</v>
      </c>
      <c r="D247" s="19"/>
      <c r="E247" s="137">
        <v>150</v>
      </c>
      <c r="F247" s="9">
        <v>-11.5</v>
      </c>
      <c r="G247" s="149">
        <f t="shared" si="6"/>
        <v>138.5</v>
      </c>
      <c r="H247" s="112"/>
      <c r="I247" s="107"/>
      <c r="J247" s="116">
        <v>20</v>
      </c>
      <c r="K247" s="69"/>
      <c r="L247" s="33">
        <f t="shared" si="7"/>
        <v>0.1444043321299639</v>
      </c>
    </row>
    <row r="248" spans="1:12" ht="12.75">
      <c r="A248" s="32"/>
      <c r="B248" s="19"/>
      <c r="C248" s="19" t="s">
        <v>5</v>
      </c>
      <c r="D248" s="19"/>
      <c r="E248" s="137">
        <v>15</v>
      </c>
      <c r="F248" s="9"/>
      <c r="G248" s="149">
        <f t="shared" si="6"/>
        <v>15</v>
      </c>
      <c r="H248" s="112"/>
      <c r="I248" s="107"/>
      <c r="J248" s="116">
        <v>15</v>
      </c>
      <c r="K248" s="69"/>
      <c r="L248" s="33">
        <f t="shared" si="7"/>
        <v>1</v>
      </c>
    </row>
    <row r="249" spans="1:12" ht="12.75">
      <c r="A249" s="32"/>
      <c r="B249" s="19"/>
      <c r="C249" s="19" t="s">
        <v>6</v>
      </c>
      <c r="D249" s="19"/>
      <c r="E249" s="137">
        <v>50</v>
      </c>
      <c r="F249" s="9">
        <v>-50</v>
      </c>
      <c r="G249" s="149">
        <f t="shared" si="6"/>
        <v>0</v>
      </c>
      <c r="H249" s="112"/>
      <c r="I249" s="107"/>
      <c r="J249" s="116"/>
      <c r="K249" s="69"/>
      <c r="L249" s="33"/>
    </row>
    <row r="250" spans="1:12" ht="12.75">
      <c r="A250" s="32"/>
      <c r="B250" s="19"/>
      <c r="C250" s="19" t="s">
        <v>7</v>
      </c>
      <c r="D250" s="19"/>
      <c r="E250" s="137">
        <v>20</v>
      </c>
      <c r="F250" s="9">
        <v>13</v>
      </c>
      <c r="G250" s="149">
        <f t="shared" si="6"/>
        <v>33</v>
      </c>
      <c r="H250" s="112"/>
      <c r="I250" s="107"/>
      <c r="J250" s="116">
        <v>33</v>
      </c>
      <c r="K250" s="69"/>
      <c r="L250" s="33">
        <f t="shared" si="7"/>
        <v>1</v>
      </c>
    </row>
    <row r="251" spans="1:12" ht="12.75">
      <c r="A251" s="32"/>
      <c r="B251" s="19"/>
      <c r="C251" s="19" t="s">
        <v>22</v>
      </c>
      <c r="D251" s="19"/>
      <c r="E251" s="137">
        <v>30</v>
      </c>
      <c r="F251" s="9"/>
      <c r="G251" s="149">
        <f t="shared" si="6"/>
        <v>30</v>
      </c>
      <c r="H251" s="112"/>
      <c r="I251" s="107"/>
      <c r="J251" s="116">
        <v>27.5</v>
      </c>
      <c r="K251" s="69"/>
      <c r="L251" s="33">
        <f t="shared" si="7"/>
        <v>0.9166666666666666</v>
      </c>
    </row>
    <row r="252" spans="1:12" ht="12.75">
      <c r="A252" s="32"/>
      <c r="B252" s="19"/>
      <c r="C252" s="19" t="s">
        <v>8</v>
      </c>
      <c r="D252" s="19"/>
      <c r="E252" s="137">
        <v>70</v>
      </c>
      <c r="F252" s="9"/>
      <c r="G252" s="149">
        <f t="shared" si="6"/>
        <v>70</v>
      </c>
      <c r="H252" s="112"/>
      <c r="I252" s="107"/>
      <c r="J252" s="116">
        <v>50</v>
      </c>
      <c r="K252" s="69"/>
      <c r="L252" s="33">
        <f t="shared" si="7"/>
        <v>0.7142857142857143</v>
      </c>
    </row>
    <row r="253" spans="1:12" ht="12.75">
      <c r="A253" s="32"/>
      <c r="B253" s="19"/>
      <c r="C253" s="19" t="s">
        <v>23</v>
      </c>
      <c r="D253" s="19"/>
      <c r="E253" s="137">
        <v>20</v>
      </c>
      <c r="F253" s="9">
        <v>38.5</v>
      </c>
      <c r="G253" s="149">
        <f t="shared" si="6"/>
        <v>58.5</v>
      </c>
      <c r="H253" s="112"/>
      <c r="I253" s="107"/>
      <c r="J253" s="116">
        <v>58.5</v>
      </c>
      <c r="K253" s="69"/>
      <c r="L253" s="33">
        <f t="shared" si="7"/>
        <v>1</v>
      </c>
    </row>
    <row r="254" spans="1:12" ht="12.75">
      <c r="A254" s="32" t="s">
        <v>205</v>
      </c>
      <c r="B254" s="19"/>
      <c r="C254" s="19"/>
      <c r="D254" s="19"/>
      <c r="E254" s="137">
        <v>400</v>
      </c>
      <c r="F254" s="9"/>
      <c r="G254" s="149">
        <f t="shared" si="6"/>
        <v>400</v>
      </c>
      <c r="H254" s="112"/>
      <c r="I254" s="107"/>
      <c r="J254" s="116">
        <v>328</v>
      </c>
      <c r="K254" s="69"/>
      <c r="L254" s="33">
        <f t="shared" si="7"/>
        <v>0.82</v>
      </c>
    </row>
    <row r="255" spans="1:12" ht="12.75">
      <c r="A255" s="32" t="s">
        <v>206</v>
      </c>
      <c r="B255" s="19"/>
      <c r="C255" s="19"/>
      <c r="D255" s="19"/>
      <c r="E255" s="137"/>
      <c r="F255" s="9">
        <v>150</v>
      </c>
      <c r="G255" s="149">
        <f t="shared" si="6"/>
        <v>150</v>
      </c>
      <c r="H255" s="112"/>
      <c r="I255" s="107"/>
      <c r="J255" s="116">
        <v>150</v>
      </c>
      <c r="K255" s="69"/>
      <c r="L255" s="33">
        <f t="shared" si="7"/>
        <v>1</v>
      </c>
    </row>
    <row r="256" spans="1:12" ht="12.75">
      <c r="A256" s="32" t="s">
        <v>9</v>
      </c>
      <c r="B256" s="19"/>
      <c r="C256" s="19"/>
      <c r="D256" s="19"/>
      <c r="E256" s="137">
        <v>680</v>
      </c>
      <c r="F256" s="9"/>
      <c r="G256" s="149">
        <f t="shared" si="6"/>
        <v>680</v>
      </c>
      <c r="H256" s="112"/>
      <c r="I256" s="107"/>
      <c r="J256" s="116">
        <v>667</v>
      </c>
      <c r="K256" s="69"/>
      <c r="L256" s="33">
        <f t="shared" si="7"/>
        <v>0.9808823529411764</v>
      </c>
    </row>
    <row r="257" spans="1:12" ht="12.75">
      <c r="A257" s="32" t="s">
        <v>207</v>
      </c>
      <c r="B257" s="19"/>
      <c r="C257" s="19"/>
      <c r="D257" s="19"/>
      <c r="E257" s="137">
        <v>1000</v>
      </c>
      <c r="F257" s="9">
        <v>753</v>
      </c>
      <c r="G257" s="149">
        <f t="shared" si="6"/>
        <v>1753</v>
      </c>
      <c r="H257" s="112"/>
      <c r="I257" s="107"/>
      <c r="J257" s="116">
        <v>1675</v>
      </c>
      <c r="K257" s="69"/>
      <c r="L257" s="33">
        <f t="shared" si="7"/>
        <v>0.9555048488305762</v>
      </c>
    </row>
    <row r="258" spans="1:12" ht="12.75">
      <c r="A258" s="32" t="s">
        <v>24</v>
      </c>
      <c r="B258" s="19"/>
      <c r="C258" s="19"/>
      <c r="D258" s="19"/>
      <c r="E258" s="137">
        <v>50</v>
      </c>
      <c r="F258" s="9"/>
      <c r="G258" s="149">
        <f t="shared" si="6"/>
        <v>50</v>
      </c>
      <c r="H258" s="112"/>
      <c r="I258" s="107"/>
      <c r="J258" s="116">
        <v>29.5</v>
      </c>
      <c r="K258" s="69"/>
      <c r="L258" s="33">
        <f t="shared" si="7"/>
        <v>0.59</v>
      </c>
    </row>
    <row r="259" spans="1:12" ht="12.75">
      <c r="A259" s="32" t="s">
        <v>57</v>
      </c>
      <c r="B259" s="19"/>
      <c r="C259" s="19"/>
      <c r="D259" s="19"/>
      <c r="E259" s="137">
        <v>100</v>
      </c>
      <c r="F259" s="9"/>
      <c r="G259" s="149">
        <f t="shared" si="6"/>
        <v>100</v>
      </c>
      <c r="H259" s="112"/>
      <c r="I259" s="107"/>
      <c r="J259" s="116">
        <v>38.6</v>
      </c>
      <c r="K259" s="69"/>
      <c r="L259" s="33">
        <f t="shared" si="7"/>
        <v>0.386</v>
      </c>
    </row>
    <row r="260" spans="1:12" ht="12.75">
      <c r="A260" s="45" t="s">
        <v>108</v>
      </c>
      <c r="B260" s="27"/>
      <c r="C260" s="27"/>
      <c r="D260" s="27"/>
      <c r="E260" s="137">
        <v>200</v>
      </c>
      <c r="F260" s="9">
        <v>38</v>
      </c>
      <c r="G260" s="149">
        <f t="shared" si="6"/>
        <v>238</v>
      </c>
      <c r="H260" s="112"/>
      <c r="I260" s="107"/>
      <c r="J260" s="116">
        <v>118.6</v>
      </c>
      <c r="K260" s="69"/>
      <c r="L260" s="33">
        <f t="shared" si="7"/>
        <v>0.4983193277310924</v>
      </c>
    </row>
    <row r="261" spans="1:12" ht="13.5" thickBot="1">
      <c r="A261" s="50" t="s">
        <v>110</v>
      </c>
      <c r="B261" s="24"/>
      <c r="C261" s="24"/>
      <c r="D261" s="24"/>
      <c r="E261" s="143"/>
      <c r="F261" s="25"/>
      <c r="G261" s="143"/>
      <c r="H261" s="81"/>
      <c r="I261" s="81"/>
      <c r="J261" s="81"/>
      <c r="K261" s="26">
        <v>1000</v>
      </c>
      <c r="L261" s="125"/>
    </row>
    <row r="262" spans="1:12" ht="12.75">
      <c r="A262" s="32" t="s">
        <v>112</v>
      </c>
      <c r="B262" s="19"/>
      <c r="C262" s="19"/>
      <c r="D262" s="19"/>
      <c r="E262" s="136"/>
      <c r="F262" s="13">
        <v>450</v>
      </c>
      <c r="G262" s="148">
        <f t="shared" si="6"/>
        <v>450</v>
      </c>
      <c r="H262" s="111"/>
      <c r="I262" s="76"/>
      <c r="J262" s="115">
        <v>450</v>
      </c>
      <c r="K262" s="120"/>
      <c r="L262" s="61">
        <f t="shared" si="7"/>
        <v>1</v>
      </c>
    </row>
    <row r="263" spans="1:12" ht="12.75">
      <c r="A263" s="32" t="s">
        <v>113</v>
      </c>
      <c r="B263" s="19"/>
      <c r="C263" s="19"/>
      <c r="D263" s="19"/>
      <c r="E263" s="137"/>
      <c r="F263" s="9">
        <v>80</v>
      </c>
      <c r="G263" s="149">
        <f t="shared" si="6"/>
        <v>80</v>
      </c>
      <c r="H263" s="112">
        <v>80</v>
      </c>
      <c r="I263" s="71"/>
      <c r="J263" s="116"/>
      <c r="K263" s="69"/>
      <c r="L263" s="33">
        <f t="shared" si="7"/>
        <v>1</v>
      </c>
    </row>
    <row r="264" spans="1:12" ht="12.75">
      <c r="A264" s="32" t="s">
        <v>114</v>
      </c>
      <c r="B264" s="19"/>
      <c r="C264" s="19"/>
      <c r="D264" s="19"/>
      <c r="E264" s="137"/>
      <c r="F264" s="9">
        <v>100</v>
      </c>
      <c r="G264" s="149">
        <f t="shared" si="6"/>
        <v>100</v>
      </c>
      <c r="H264" s="112">
        <v>100</v>
      </c>
      <c r="I264" s="71"/>
      <c r="J264" s="116"/>
      <c r="K264" s="69"/>
      <c r="L264" s="33">
        <f t="shared" si="7"/>
        <v>1</v>
      </c>
    </row>
    <row r="265" spans="1:12" ht="12.75">
      <c r="A265" s="32" t="s">
        <v>115</v>
      </c>
      <c r="B265" s="19"/>
      <c r="C265" s="19"/>
      <c r="D265" s="19"/>
      <c r="E265" s="137">
        <v>70</v>
      </c>
      <c r="F265" s="9"/>
      <c r="G265" s="149">
        <f t="shared" si="6"/>
        <v>70</v>
      </c>
      <c r="H265" s="112"/>
      <c r="I265" s="71"/>
      <c r="J265" s="116">
        <v>70</v>
      </c>
      <c r="K265" s="69"/>
      <c r="L265" s="33">
        <f t="shared" si="7"/>
        <v>1</v>
      </c>
    </row>
    <row r="266" spans="1:12" ht="13.5" thickBot="1">
      <c r="A266" s="32" t="s">
        <v>116</v>
      </c>
      <c r="B266" s="19"/>
      <c r="C266" s="19"/>
      <c r="D266" s="19"/>
      <c r="E266" s="138"/>
      <c r="F266" s="17">
        <v>300</v>
      </c>
      <c r="G266" s="150">
        <f t="shared" si="6"/>
        <v>300</v>
      </c>
      <c r="H266" s="113">
        <v>300</v>
      </c>
      <c r="I266" s="72"/>
      <c r="J266" s="117"/>
      <c r="K266" s="167"/>
      <c r="L266" s="64">
        <f t="shared" si="7"/>
        <v>1</v>
      </c>
    </row>
    <row r="267" spans="1:12" ht="13.5" thickBot="1">
      <c r="A267" s="94" t="s">
        <v>111</v>
      </c>
      <c r="B267" s="8"/>
      <c r="C267" s="8"/>
      <c r="D267" s="8"/>
      <c r="E267" s="140"/>
      <c r="F267" s="49"/>
      <c r="G267" s="140"/>
      <c r="H267" s="95"/>
      <c r="I267" s="95"/>
      <c r="J267" s="95"/>
      <c r="K267" s="97">
        <v>367.7</v>
      </c>
      <c r="L267" s="99"/>
    </row>
    <row r="268" spans="1:12" ht="12.75">
      <c r="A268" s="32" t="s">
        <v>208</v>
      </c>
      <c r="B268" s="19"/>
      <c r="C268" s="19"/>
      <c r="D268" s="19"/>
      <c r="E268" s="136">
        <v>147</v>
      </c>
      <c r="F268" s="13">
        <v>-80</v>
      </c>
      <c r="G268" s="148">
        <f>SUM(E268:F268)</f>
        <v>67</v>
      </c>
      <c r="H268" s="111"/>
      <c r="I268" s="76"/>
      <c r="J268" s="115">
        <v>56</v>
      </c>
      <c r="K268" s="120"/>
      <c r="L268" s="61">
        <f>SUM((H268+I268+J268)/G268)</f>
        <v>0.835820895522388</v>
      </c>
    </row>
    <row r="269" spans="1:12" ht="13.5" thickBot="1">
      <c r="A269" s="32" t="s">
        <v>209</v>
      </c>
      <c r="B269" s="19"/>
      <c r="C269" s="19"/>
      <c r="D269" s="19"/>
      <c r="E269" s="138">
        <v>190</v>
      </c>
      <c r="F269" s="17">
        <v>180</v>
      </c>
      <c r="G269" s="150">
        <f>SUM(E269:F269)</f>
        <v>370</v>
      </c>
      <c r="H269" s="113"/>
      <c r="I269" s="72"/>
      <c r="J269" s="117">
        <v>311.7</v>
      </c>
      <c r="K269" s="167"/>
      <c r="L269" s="64">
        <f>SUM((H269+I269+J269)/G269)</f>
        <v>0.8424324324324324</v>
      </c>
    </row>
    <row r="270" spans="1:12" ht="13.5" thickBot="1">
      <c r="A270" s="94" t="s">
        <v>109</v>
      </c>
      <c r="B270" s="8"/>
      <c r="C270" s="8"/>
      <c r="D270" s="8"/>
      <c r="E270" s="140"/>
      <c r="F270" s="49"/>
      <c r="G270" s="140"/>
      <c r="H270" s="95"/>
      <c r="I270" s="95"/>
      <c r="J270" s="96"/>
      <c r="K270" s="97">
        <v>261.7</v>
      </c>
      <c r="L270" s="66"/>
    </row>
    <row r="271" spans="1:12" ht="12.75">
      <c r="A271" s="44" t="s">
        <v>210</v>
      </c>
      <c r="B271" s="37"/>
      <c r="C271" s="37"/>
      <c r="D271" s="37"/>
      <c r="E271" s="136">
        <v>15</v>
      </c>
      <c r="F271" s="13">
        <v>-3</v>
      </c>
      <c r="G271" s="148">
        <f>SUM(E271:F271)</f>
        <v>12</v>
      </c>
      <c r="H271" s="111"/>
      <c r="I271" s="76"/>
      <c r="J271" s="115">
        <v>0</v>
      </c>
      <c r="K271" s="181"/>
      <c r="L271" s="39">
        <f>SUM((H271+I271+J271)/G271)</f>
        <v>0</v>
      </c>
    </row>
    <row r="272" spans="1:12" ht="12.75">
      <c r="A272" s="32" t="s">
        <v>211</v>
      </c>
      <c r="B272" s="19"/>
      <c r="C272" s="19"/>
      <c r="D272" s="19"/>
      <c r="E272" s="137">
        <v>20</v>
      </c>
      <c r="F272" s="9">
        <v>-17</v>
      </c>
      <c r="G272" s="149">
        <f>SUM(E272:F272)</f>
        <v>3</v>
      </c>
      <c r="H272" s="112"/>
      <c r="I272" s="71"/>
      <c r="J272" s="116">
        <v>2</v>
      </c>
      <c r="K272" s="69"/>
      <c r="L272" s="33">
        <f>SUM((H272+I272+J272)/G272)</f>
        <v>0.6666666666666666</v>
      </c>
    </row>
    <row r="273" spans="1:12" ht="12.75">
      <c r="A273" s="32" t="s">
        <v>212</v>
      </c>
      <c r="B273" s="19"/>
      <c r="C273" s="19"/>
      <c r="D273" s="19"/>
      <c r="E273" s="137">
        <v>100</v>
      </c>
      <c r="F273" s="9">
        <v>-100</v>
      </c>
      <c r="G273" s="149">
        <f>SUM(E273:F273)</f>
        <v>0</v>
      </c>
      <c r="H273" s="112" t="s">
        <v>238</v>
      </c>
      <c r="I273" s="71"/>
      <c r="J273" s="116"/>
      <c r="K273" s="69"/>
      <c r="L273" s="33"/>
    </row>
    <row r="274" spans="1:12" ht="12.75">
      <c r="A274" s="32" t="s">
        <v>213</v>
      </c>
      <c r="B274" s="19"/>
      <c r="C274" s="19"/>
      <c r="D274" s="19"/>
      <c r="E274" s="137">
        <v>220</v>
      </c>
      <c r="F274" s="9">
        <v>40</v>
      </c>
      <c r="G274" s="149">
        <f>SUM(E274:F274)</f>
        <v>260</v>
      </c>
      <c r="H274" s="112"/>
      <c r="I274" s="71"/>
      <c r="J274" s="116">
        <v>259.7</v>
      </c>
      <c r="K274" s="69"/>
      <c r="L274" s="33">
        <f>SUM((H274+I274+J274)/G274)</f>
        <v>0.9988461538461538</v>
      </c>
    </row>
    <row r="275" spans="1:12" ht="13.5" thickBot="1">
      <c r="A275" s="34" t="s">
        <v>214</v>
      </c>
      <c r="B275" s="24"/>
      <c r="C275" s="24"/>
      <c r="D275" s="24"/>
      <c r="E275" s="138">
        <v>10</v>
      </c>
      <c r="F275" s="17"/>
      <c r="G275" s="150">
        <f>SUM(E275:F275)</f>
        <v>10</v>
      </c>
      <c r="H275" s="113"/>
      <c r="I275" s="72"/>
      <c r="J275" s="117">
        <v>0</v>
      </c>
      <c r="K275" s="175"/>
      <c r="L275" s="35">
        <f>SUM((H275+I275+J275)/G275)</f>
        <v>0</v>
      </c>
    </row>
    <row r="276" spans="1:12" ht="12.75">
      <c r="A276" s="5"/>
      <c r="B276" s="5"/>
      <c r="C276" s="5"/>
      <c r="D276" s="5"/>
      <c r="E276" s="21"/>
      <c r="F276" s="15"/>
      <c r="G276" s="21"/>
      <c r="H276" s="73"/>
      <c r="I276" s="73"/>
      <c r="J276" s="73"/>
      <c r="K276" s="16"/>
      <c r="L276" s="65"/>
    </row>
    <row r="277" spans="1:12" ht="13.5" thickBot="1">
      <c r="A277" s="29" t="s">
        <v>43</v>
      </c>
      <c r="B277" s="19"/>
      <c r="C277" s="19"/>
      <c r="D277" s="19"/>
      <c r="E277" s="21"/>
      <c r="F277" s="15"/>
      <c r="G277" s="21"/>
      <c r="H277" s="73"/>
      <c r="I277" s="73"/>
      <c r="J277" s="70"/>
      <c r="K277" s="18"/>
      <c r="L277" s="65"/>
    </row>
    <row r="278" spans="1:12" ht="13.5" thickBot="1">
      <c r="A278" s="42" t="s">
        <v>305</v>
      </c>
      <c r="B278" s="8"/>
      <c r="C278" s="8"/>
      <c r="D278" s="8"/>
      <c r="E278" s="140"/>
      <c r="F278" s="49"/>
      <c r="G278" s="140"/>
      <c r="H278" s="95"/>
      <c r="I278" s="95"/>
      <c r="J278" s="96"/>
      <c r="K278" s="97">
        <v>723</v>
      </c>
      <c r="L278" s="99"/>
    </row>
    <row r="279" spans="1:12" ht="13.5" thickBot="1">
      <c r="A279" s="42" t="s">
        <v>215</v>
      </c>
      <c r="B279" s="8"/>
      <c r="C279" s="8"/>
      <c r="D279" s="8"/>
      <c r="E279" s="141">
        <v>712</v>
      </c>
      <c r="F279" s="43">
        <v>11</v>
      </c>
      <c r="G279" s="151">
        <f>SUM(E279:F279)</f>
        <v>723</v>
      </c>
      <c r="H279" s="165"/>
      <c r="I279" s="75"/>
      <c r="J279" s="174">
        <v>723</v>
      </c>
      <c r="K279" s="98"/>
      <c r="L279" s="66">
        <f>SUM((H279+I279+J279)/G279)</f>
        <v>1</v>
      </c>
    </row>
    <row r="280" spans="1:12" ht="12.75">
      <c r="A280" s="6"/>
      <c r="B280" s="5"/>
      <c r="C280" s="5"/>
      <c r="D280" s="5"/>
      <c r="E280" s="21"/>
      <c r="F280" s="15"/>
      <c r="G280" s="21"/>
      <c r="H280" s="73"/>
      <c r="I280" s="73"/>
      <c r="J280" s="73"/>
      <c r="K280" s="16"/>
      <c r="L280" s="65"/>
    </row>
    <row r="281" spans="1:12" ht="13.5" thickBot="1">
      <c r="A281" s="29" t="s">
        <v>44</v>
      </c>
      <c r="B281" s="19"/>
      <c r="C281" s="19"/>
      <c r="D281" s="19"/>
      <c r="E281" s="21"/>
      <c r="F281" s="21"/>
      <c r="G281" s="21"/>
      <c r="H281" s="73"/>
      <c r="I281" s="73"/>
      <c r="J281" s="70"/>
      <c r="K281" s="18"/>
      <c r="L281" s="65"/>
    </row>
    <row r="282" spans="1:12" ht="13.5" thickBot="1">
      <c r="A282" s="42" t="s">
        <v>305</v>
      </c>
      <c r="B282" s="8"/>
      <c r="C282" s="8"/>
      <c r="D282" s="8"/>
      <c r="E282" s="140"/>
      <c r="F282" s="49"/>
      <c r="G282" s="140"/>
      <c r="H282" s="95"/>
      <c r="I282" s="95"/>
      <c r="J282" s="96"/>
      <c r="K282" s="97">
        <v>883.9</v>
      </c>
      <c r="L282" s="99"/>
    </row>
    <row r="283" spans="1:12" ht="13.5" thickBot="1">
      <c r="A283" s="42" t="s">
        <v>215</v>
      </c>
      <c r="B283" s="8"/>
      <c r="C283" s="8"/>
      <c r="D283" s="8"/>
      <c r="E283" s="141">
        <v>570</v>
      </c>
      <c r="F283" s="43">
        <v>313.9</v>
      </c>
      <c r="G283" s="151">
        <f>SUM(E283:F283)</f>
        <v>883.9</v>
      </c>
      <c r="H283" s="165">
        <v>202</v>
      </c>
      <c r="I283" s="75"/>
      <c r="J283" s="174">
        <v>681.9</v>
      </c>
      <c r="K283" s="98"/>
      <c r="L283" s="66">
        <f>SUM((H283+I283+J283)/G283)</f>
        <v>1</v>
      </c>
    </row>
    <row r="284" spans="1:12" ht="12.75">
      <c r="A284" s="19"/>
      <c r="B284" s="5"/>
      <c r="C284" s="5"/>
      <c r="D284" s="19"/>
      <c r="E284" s="21"/>
      <c r="F284" s="15"/>
      <c r="G284" s="21"/>
      <c r="H284" s="73"/>
      <c r="I284" s="73"/>
      <c r="J284" s="70"/>
      <c r="K284" s="18"/>
      <c r="L284" s="65"/>
    </row>
    <row r="285" spans="1:12" ht="13.5" thickBot="1">
      <c r="A285" s="23" t="s">
        <v>45</v>
      </c>
      <c r="B285" s="19"/>
      <c r="C285" s="19"/>
      <c r="D285" s="19"/>
      <c r="E285" s="21"/>
      <c r="F285" s="15"/>
      <c r="G285" s="21"/>
      <c r="H285" s="73"/>
      <c r="I285" s="73"/>
      <c r="J285" s="70"/>
      <c r="K285" s="18"/>
      <c r="L285" s="65"/>
    </row>
    <row r="286" spans="1:12" ht="13.5" thickBot="1">
      <c r="A286" s="48" t="s">
        <v>306</v>
      </c>
      <c r="B286" s="8"/>
      <c r="C286" s="8"/>
      <c r="D286" s="8"/>
      <c r="E286" s="140"/>
      <c r="F286" s="49"/>
      <c r="G286" s="140"/>
      <c r="H286" s="95"/>
      <c r="I286" s="95"/>
      <c r="J286" s="96"/>
      <c r="K286" s="97">
        <v>1026.8</v>
      </c>
      <c r="L286" s="99"/>
    </row>
    <row r="287" spans="1:12" ht="13.5" thickBot="1">
      <c r="A287" s="42" t="s">
        <v>215</v>
      </c>
      <c r="B287" s="8"/>
      <c r="C287" s="8"/>
      <c r="D287" s="8"/>
      <c r="E287" s="141">
        <v>1006</v>
      </c>
      <c r="F287" s="43">
        <v>20.8</v>
      </c>
      <c r="G287" s="151">
        <f>SUM(E287:F287)</f>
        <v>1026.8</v>
      </c>
      <c r="H287" s="165"/>
      <c r="I287" s="75"/>
      <c r="J287" s="174">
        <v>1026.8</v>
      </c>
      <c r="K287" s="98"/>
      <c r="L287" s="66">
        <f>SUM((H287+I287+J287)/G287)</f>
        <v>1</v>
      </c>
    </row>
    <row r="288" spans="1:12" ht="12.75">
      <c r="A288" s="5"/>
      <c r="B288" s="5"/>
      <c r="C288" s="5"/>
      <c r="D288" s="19"/>
      <c r="E288" s="21"/>
      <c r="F288" s="15"/>
      <c r="G288" s="21"/>
      <c r="H288" s="73"/>
      <c r="I288" s="73"/>
      <c r="J288" s="70"/>
      <c r="K288" s="18"/>
      <c r="L288" s="65"/>
    </row>
    <row r="289" spans="1:12" ht="13.5" thickBot="1">
      <c r="A289" s="29" t="s">
        <v>46</v>
      </c>
      <c r="B289" s="19"/>
      <c r="C289" s="19"/>
      <c r="D289" s="19"/>
      <c r="E289" s="21"/>
      <c r="F289" s="15"/>
      <c r="G289" s="21"/>
      <c r="H289" s="73"/>
      <c r="I289" s="73"/>
      <c r="J289" s="70"/>
      <c r="K289" s="18"/>
      <c r="L289" s="65"/>
    </row>
    <row r="290" spans="1:12" ht="13.5" thickBot="1">
      <c r="A290" s="42" t="s">
        <v>310</v>
      </c>
      <c r="B290" s="8"/>
      <c r="C290" s="8"/>
      <c r="D290" s="8"/>
      <c r="E290" s="140"/>
      <c r="F290" s="49"/>
      <c r="G290" s="140"/>
      <c r="H290" s="95"/>
      <c r="I290" s="95"/>
      <c r="J290" s="96"/>
      <c r="K290" s="97">
        <v>3691.4</v>
      </c>
      <c r="L290" s="99"/>
    </row>
    <row r="291" spans="1:12" ht="13.5" thickBot="1">
      <c r="A291" s="42" t="s">
        <v>215</v>
      </c>
      <c r="B291" s="8"/>
      <c r="C291" s="8"/>
      <c r="D291" s="8"/>
      <c r="E291" s="141">
        <v>3550</v>
      </c>
      <c r="F291" s="43">
        <v>141.4</v>
      </c>
      <c r="G291" s="151">
        <f>SUM(E291:F291)</f>
        <v>3691.4</v>
      </c>
      <c r="H291" s="165">
        <v>130</v>
      </c>
      <c r="I291" s="75"/>
      <c r="J291" s="174">
        <v>3561.4</v>
      </c>
      <c r="K291" s="98"/>
      <c r="L291" s="66">
        <f>SUM((H291+I291+J291)/G291)</f>
        <v>1</v>
      </c>
    </row>
    <row r="292" spans="1:12" ht="12.75">
      <c r="A292" s="5"/>
      <c r="B292" s="5"/>
      <c r="C292" s="5"/>
      <c r="D292" s="19"/>
      <c r="E292" s="21"/>
      <c r="F292" s="15"/>
      <c r="G292" s="21"/>
      <c r="H292" s="73"/>
      <c r="I292" s="73"/>
      <c r="J292" s="70"/>
      <c r="K292" s="18"/>
      <c r="L292" s="65"/>
    </row>
    <row r="293" spans="1:12" ht="13.5" thickBot="1">
      <c r="A293" s="29" t="s">
        <v>47</v>
      </c>
      <c r="B293" s="19"/>
      <c r="C293" s="19"/>
      <c r="D293" s="19"/>
      <c r="E293" s="21"/>
      <c r="F293" s="15"/>
      <c r="G293" s="21"/>
      <c r="H293" s="73"/>
      <c r="I293" s="73"/>
      <c r="J293" s="70"/>
      <c r="K293" s="18"/>
      <c r="L293" s="65"/>
    </row>
    <row r="294" spans="1:12" ht="13.5" thickBot="1">
      <c r="A294" s="42" t="s">
        <v>311</v>
      </c>
      <c r="B294" s="8"/>
      <c r="C294" s="8"/>
      <c r="D294" s="8"/>
      <c r="E294" s="140"/>
      <c r="F294" s="49"/>
      <c r="G294" s="140"/>
      <c r="H294" s="79"/>
      <c r="I294" s="79"/>
      <c r="J294" s="74"/>
      <c r="K294" s="97">
        <v>6602.3</v>
      </c>
      <c r="L294" s="99"/>
    </row>
    <row r="295" spans="1:12" ht="13.5" thickBot="1">
      <c r="A295" s="123" t="s">
        <v>215</v>
      </c>
      <c r="B295" s="24"/>
      <c r="C295" s="24"/>
      <c r="D295" s="24"/>
      <c r="E295" s="141">
        <v>6163</v>
      </c>
      <c r="F295" s="43">
        <v>439.7</v>
      </c>
      <c r="G295" s="151">
        <f>SUM(E295:F295)</f>
        <v>6602.7</v>
      </c>
      <c r="H295" s="165"/>
      <c r="I295" s="75"/>
      <c r="J295" s="184">
        <v>6602.3</v>
      </c>
      <c r="K295" s="104"/>
      <c r="L295" s="67">
        <f>SUM((H295+I295+J295)/G295)</f>
        <v>0.9999394187226438</v>
      </c>
    </row>
    <row r="296" spans="1:12" ht="12.75">
      <c r="A296" s="22"/>
      <c r="B296" s="19"/>
      <c r="C296" s="19"/>
      <c r="D296" s="19"/>
      <c r="E296" s="21"/>
      <c r="F296" s="15"/>
      <c r="G296" s="21"/>
      <c r="H296" s="73"/>
      <c r="I296" s="73"/>
      <c r="J296" s="73"/>
      <c r="K296" s="16"/>
      <c r="L296" s="65"/>
    </row>
    <row r="297" spans="1:12" ht="12.75">
      <c r="A297" s="22"/>
      <c r="B297" s="19"/>
      <c r="C297" s="19"/>
      <c r="D297" s="19"/>
      <c r="E297" s="21"/>
      <c r="F297" s="15"/>
      <c r="G297" s="21"/>
      <c r="H297" s="73"/>
      <c r="I297" s="73"/>
      <c r="J297" s="73"/>
      <c r="K297" s="16"/>
      <c r="L297" s="65"/>
    </row>
    <row r="298" spans="1:12" ht="13.5" thickBot="1">
      <c r="A298" s="23" t="s">
        <v>48</v>
      </c>
      <c r="B298" s="19"/>
      <c r="C298" s="19"/>
      <c r="D298" s="19"/>
      <c r="E298" s="21"/>
      <c r="F298" s="15"/>
      <c r="G298" s="21"/>
      <c r="H298" s="73"/>
      <c r="I298" s="73"/>
      <c r="J298" s="70"/>
      <c r="K298" s="18"/>
      <c r="L298" s="65"/>
    </row>
    <row r="299" spans="1:12" ht="13.5" thickBot="1">
      <c r="A299" s="48" t="s">
        <v>312</v>
      </c>
      <c r="B299" s="8"/>
      <c r="C299" s="8"/>
      <c r="D299" s="8"/>
      <c r="E299" s="140"/>
      <c r="F299" s="49"/>
      <c r="G299" s="140"/>
      <c r="H299" s="95"/>
      <c r="I299" s="95"/>
      <c r="J299" s="96"/>
      <c r="K299" s="97">
        <v>5763.7</v>
      </c>
      <c r="L299" s="99"/>
    </row>
    <row r="300" spans="1:12" ht="13.5" thickBot="1">
      <c r="A300" s="123" t="s">
        <v>215</v>
      </c>
      <c r="B300" s="24"/>
      <c r="C300" s="24"/>
      <c r="D300" s="24"/>
      <c r="E300" s="141">
        <v>5678</v>
      </c>
      <c r="F300" s="43">
        <v>86</v>
      </c>
      <c r="G300" s="151">
        <f>SUM(E300:F300)</f>
        <v>5764</v>
      </c>
      <c r="H300" s="165">
        <v>550</v>
      </c>
      <c r="I300" s="75"/>
      <c r="J300" s="174">
        <v>5213.7</v>
      </c>
      <c r="K300" s="104"/>
      <c r="L300" s="67">
        <f>SUM((H300+I300+J300)/G300)</f>
        <v>0.9999479528105482</v>
      </c>
    </row>
    <row r="301" spans="1:12" ht="12.75">
      <c r="A301" s="5"/>
      <c r="B301" s="5"/>
      <c r="C301" s="5"/>
      <c r="D301" s="19"/>
      <c r="E301" s="21"/>
      <c r="F301" s="15"/>
      <c r="G301" s="21"/>
      <c r="H301" s="73"/>
      <c r="I301" s="73"/>
      <c r="J301" s="70"/>
      <c r="K301" s="18"/>
      <c r="L301" s="65"/>
    </row>
    <row r="302" spans="1:12" ht="13.5" thickBot="1">
      <c r="A302" s="29" t="s">
        <v>49</v>
      </c>
      <c r="B302" s="19"/>
      <c r="C302" s="19"/>
      <c r="D302" s="19"/>
      <c r="E302" s="21"/>
      <c r="F302" s="15"/>
      <c r="G302" s="21"/>
      <c r="H302" s="73"/>
      <c r="I302" s="73"/>
      <c r="J302" s="70"/>
      <c r="K302" s="18"/>
      <c r="L302" s="65"/>
    </row>
    <row r="303" spans="1:12" ht="13.5" thickBot="1">
      <c r="A303" s="42" t="s">
        <v>313</v>
      </c>
      <c r="B303" s="8"/>
      <c r="C303" s="8"/>
      <c r="D303" s="8"/>
      <c r="E303" s="140"/>
      <c r="F303" s="49"/>
      <c r="G303" s="140"/>
      <c r="H303" s="95"/>
      <c r="I303" s="95"/>
      <c r="J303" s="96"/>
      <c r="K303" s="97">
        <v>3980</v>
      </c>
      <c r="L303" s="99"/>
    </row>
    <row r="304" spans="1:12" ht="13.5" thickBot="1">
      <c r="A304" s="48" t="s">
        <v>215</v>
      </c>
      <c r="B304" s="8"/>
      <c r="C304" s="8"/>
      <c r="D304" s="8"/>
      <c r="E304" s="141">
        <v>3945</v>
      </c>
      <c r="F304" s="43">
        <v>35</v>
      </c>
      <c r="G304" s="151">
        <f>SUM(E304:F304)</f>
        <v>3980</v>
      </c>
      <c r="H304" s="165"/>
      <c r="I304" s="75"/>
      <c r="J304" s="174">
        <v>3980</v>
      </c>
      <c r="K304" s="98"/>
      <c r="L304" s="66">
        <f>SUM((H304+I304+J304)/G304)</f>
        <v>1</v>
      </c>
    </row>
    <row r="305" spans="1:12" ht="12.75">
      <c r="A305" s="23"/>
      <c r="B305" s="5"/>
      <c r="C305" s="5"/>
      <c r="D305" s="19"/>
      <c r="E305" s="21"/>
      <c r="F305" s="15"/>
      <c r="G305" s="21"/>
      <c r="H305" s="73"/>
      <c r="I305" s="73"/>
      <c r="J305" s="70"/>
      <c r="K305" s="18"/>
      <c r="L305" s="65"/>
    </row>
    <row r="306" spans="1:12" ht="13.5" thickBot="1">
      <c r="A306" s="29" t="s">
        <v>50</v>
      </c>
      <c r="B306" s="19"/>
      <c r="C306" s="19"/>
      <c r="D306" s="19"/>
      <c r="E306" s="21"/>
      <c r="F306" s="15"/>
      <c r="G306" s="21"/>
      <c r="H306" s="73"/>
      <c r="I306" s="73"/>
      <c r="J306" s="70"/>
      <c r="K306" s="18"/>
      <c r="L306" s="65"/>
    </row>
    <row r="307" spans="1:12" ht="13.5" thickBot="1">
      <c r="A307" s="42" t="s">
        <v>314</v>
      </c>
      <c r="B307" s="8"/>
      <c r="C307" s="8"/>
      <c r="D307" s="8"/>
      <c r="E307" s="140"/>
      <c r="F307" s="49"/>
      <c r="G307" s="140"/>
      <c r="H307" s="95"/>
      <c r="I307" s="95"/>
      <c r="J307" s="96"/>
      <c r="K307" s="97">
        <v>6105.4</v>
      </c>
      <c r="L307" s="99"/>
    </row>
    <row r="308" spans="1:12" ht="13.5" thickBot="1">
      <c r="A308" s="48" t="s">
        <v>215</v>
      </c>
      <c r="B308" s="49"/>
      <c r="C308" s="8"/>
      <c r="D308" s="8"/>
      <c r="E308" s="141">
        <v>5932</v>
      </c>
      <c r="F308" s="43">
        <v>173.3</v>
      </c>
      <c r="G308" s="151">
        <f>SUM(E308:F308)</f>
        <v>6105.3</v>
      </c>
      <c r="H308" s="165"/>
      <c r="I308" s="75"/>
      <c r="J308" s="174">
        <v>6105.4</v>
      </c>
      <c r="K308" s="98"/>
      <c r="L308" s="66">
        <f>SUM((H308+I308+J308)/G308)</f>
        <v>1.0000163792115047</v>
      </c>
    </row>
    <row r="309" spans="1:12" ht="12.75">
      <c r="A309" s="22"/>
      <c r="B309" s="15"/>
      <c r="C309" s="19"/>
      <c r="D309" s="19"/>
      <c r="E309" s="21"/>
      <c r="F309" s="15"/>
      <c r="G309" s="21"/>
      <c r="H309" s="73"/>
      <c r="I309" s="73"/>
      <c r="J309" s="70"/>
      <c r="K309" s="18"/>
      <c r="L309" s="65"/>
    </row>
    <row r="310" spans="1:12" ht="13.5" thickBot="1">
      <c r="A310" s="29" t="s">
        <v>34</v>
      </c>
      <c r="B310" s="19"/>
      <c r="C310" s="19"/>
      <c r="D310" s="19"/>
      <c r="E310" s="21"/>
      <c r="F310" s="15"/>
      <c r="G310" s="21"/>
      <c r="H310" s="73"/>
      <c r="I310" s="73"/>
      <c r="J310" s="70"/>
      <c r="K310" s="18">
        <v>41288</v>
      </c>
      <c r="L310" s="65"/>
    </row>
    <row r="311" spans="1:12" ht="13.5" thickBot="1">
      <c r="A311" s="7" t="s">
        <v>307</v>
      </c>
      <c r="B311" s="8"/>
      <c r="C311" s="8"/>
      <c r="D311" s="8"/>
      <c r="E311" s="140"/>
      <c r="F311" s="49"/>
      <c r="G311" s="140"/>
      <c r="H311" s="95"/>
      <c r="I311" s="95"/>
      <c r="J311" s="96"/>
      <c r="K311" s="97"/>
      <c r="L311" s="99"/>
    </row>
    <row r="312" spans="1:12" ht="12.75">
      <c r="A312" s="44" t="s">
        <v>53</v>
      </c>
      <c r="B312" s="37"/>
      <c r="C312" s="37"/>
      <c r="D312" s="37"/>
      <c r="E312" s="136">
        <v>28537</v>
      </c>
      <c r="F312" s="13"/>
      <c r="G312" s="148">
        <f>SUM(E312:F312)</f>
        <v>28537</v>
      </c>
      <c r="H312" s="111"/>
      <c r="I312" s="76"/>
      <c r="J312" s="115">
        <v>28536.9</v>
      </c>
      <c r="K312" s="181"/>
      <c r="L312" s="39">
        <f>SUM((H312+I312+J312)/G312)</f>
        <v>0.9999964957774118</v>
      </c>
    </row>
    <row r="313" spans="1:12" ht="13.5" thickBot="1">
      <c r="A313" s="34" t="s">
        <v>54</v>
      </c>
      <c r="B313" s="24"/>
      <c r="C313" s="24"/>
      <c r="D313" s="24"/>
      <c r="E313" s="138">
        <v>12751</v>
      </c>
      <c r="F313" s="17"/>
      <c r="G313" s="150">
        <f>SUM(E313:F313)</f>
        <v>12751</v>
      </c>
      <c r="H313" s="113"/>
      <c r="I313" s="72"/>
      <c r="J313" s="117">
        <v>12751.1</v>
      </c>
      <c r="K313" s="157"/>
      <c r="L313" s="35">
        <f>SUM((H313+I313+J313)/G313)</f>
        <v>1.0000078425221552</v>
      </c>
    </row>
    <row r="314" spans="1:12" ht="12.75">
      <c r="A314" s="22"/>
      <c r="B314" s="5"/>
      <c r="C314" s="5"/>
      <c r="D314" s="19"/>
      <c r="E314" s="21"/>
      <c r="F314" s="15"/>
      <c r="G314" s="21"/>
      <c r="H314" s="73"/>
      <c r="I314" s="73"/>
      <c r="J314" s="70"/>
      <c r="K314" s="18"/>
      <c r="L314" s="65"/>
    </row>
    <row r="315" spans="1:12" ht="13.5" thickBot="1">
      <c r="A315" s="29" t="s">
        <v>35</v>
      </c>
      <c r="B315" s="19"/>
      <c r="C315" s="19"/>
      <c r="D315" s="19"/>
      <c r="E315" s="21"/>
      <c r="F315" s="15"/>
      <c r="G315" s="21"/>
      <c r="H315" s="73"/>
      <c r="I315" s="73"/>
      <c r="J315" s="70"/>
      <c r="K315" s="18"/>
      <c r="L315" s="65"/>
    </row>
    <row r="316" spans="1:12" ht="13.5" thickBot="1">
      <c r="A316" s="7" t="s">
        <v>308</v>
      </c>
      <c r="B316" s="8"/>
      <c r="C316" s="8"/>
      <c r="D316" s="8"/>
      <c r="E316" s="140"/>
      <c r="F316" s="49"/>
      <c r="G316" s="140"/>
      <c r="H316" s="95"/>
      <c r="I316" s="95"/>
      <c r="J316" s="96"/>
      <c r="K316" s="97">
        <v>18180.5</v>
      </c>
      <c r="L316" s="99"/>
    </row>
    <row r="317" spans="1:12" ht="12.75">
      <c r="A317" s="44" t="s">
        <v>53</v>
      </c>
      <c r="B317" s="37"/>
      <c r="C317" s="37"/>
      <c r="D317" s="37"/>
      <c r="E317" s="136">
        <v>4531</v>
      </c>
      <c r="F317" s="13">
        <v>40.5</v>
      </c>
      <c r="G317" s="148">
        <f>SUM(E317:F317)</f>
        <v>4571.5</v>
      </c>
      <c r="H317" s="111"/>
      <c r="I317" s="76"/>
      <c r="J317" s="115">
        <v>4569.7</v>
      </c>
      <c r="K317" s="186"/>
      <c r="L317" s="39">
        <f>SUM((H317+I317+J317)/G317)</f>
        <v>0.9996062561522476</v>
      </c>
    </row>
    <row r="318" spans="1:12" ht="12.75">
      <c r="A318" s="32" t="s">
        <v>54</v>
      </c>
      <c r="B318" s="19"/>
      <c r="C318" s="19"/>
      <c r="D318" s="19"/>
      <c r="E318" s="137">
        <v>10594</v>
      </c>
      <c r="F318" s="9">
        <v>15</v>
      </c>
      <c r="G318" s="149">
        <f>SUM(E318:F318)</f>
        <v>10609</v>
      </c>
      <c r="H318" s="112"/>
      <c r="I318" s="71"/>
      <c r="J318" s="116">
        <v>10610.8</v>
      </c>
      <c r="K318" s="187"/>
      <c r="L318" s="33">
        <f>SUM((H318+I318+J318)/G318)</f>
        <v>1.000169667263644</v>
      </c>
    </row>
    <row r="319" spans="1:12" ht="12.75">
      <c r="A319" s="40" t="s">
        <v>217</v>
      </c>
      <c r="B319" s="19"/>
      <c r="C319" s="19"/>
      <c r="D319" s="19"/>
      <c r="E319" s="137"/>
      <c r="F319" s="9"/>
      <c r="G319" s="149"/>
      <c r="H319" s="112"/>
      <c r="I319" s="71"/>
      <c r="J319" s="116"/>
      <c r="K319" s="161"/>
      <c r="L319" s="60"/>
    </row>
    <row r="320" spans="1:12" ht="12.75">
      <c r="A320" s="32" t="s">
        <v>103</v>
      </c>
      <c r="B320" s="19"/>
      <c r="C320" s="19"/>
      <c r="D320" s="19"/>
      <c r="E320" s="137">
        <v>200</v>
      </c>
      <c r="F320" s="9"/>
      <c r="G320" s="149">
        <f>SUM(E320:F320)</f>
        <v>200</v>
      </c>
      <c r="H320" s="112"/>
      <c r="I320" s="71"/>
      <c r="J320" s="116">
        <v>200</v>
      </c>
      <c r="K320" s="187"/>
      <c r="L320" s="33">
        <f>SUM((H320+I320+J320)/G320)</f>
        <v>1</v>
      </c>
    </row>
    <row r="321" spans="1:12" ht="12.75">
      <c r="A321" s="32" t="s">
        <v>216</v>
      </c>
      <c r="B321" s="19"/>
      <c r="C321" s="19"/>
      <c r="D321" s="19"/>
      <c r="E321" s="137">
        <v>100</v>
      </c>
      <c r="F321" s="9">
        <v>30</v>
      </c>
      <c r="G321" s="149">
        <f>SUM(E321:F321)</f>
        <v>130</v>
      </c>
      <c r="H321" s="112"/>
      <c r="I321" s="71"/>
      <c r="J321" s="116">
        <v>130</v>
      </c>
      <c r="K321" s="187"/>
      <c r="L321" s="33">
        <f>SUM((H321+I321+J321)/G321)</f>
        <v>1</v>
      </c>
    </row>
    <row r="322" spans="1:12" ht="12.75">
      <c r="A322" s="32" t="s">
        <v>104</v>
      </c>
      <c r="B322" s="19"/>
      <c r="C322" s="19"/>
      <c r="D322" s="19"/>
      <c r="E322" s="137">
        <v>1500</v>
      </c>
      <c r="F322" s="9">
        <v>130</v>
      </c>
      <c r="G322" s="149">
        <f>SUM(E322:F322)</f>
        <v>1630</v>
      </c>
      <c r="H322" s="112"/>
      <c r="I322" s="71"/>
      <c r="J322" s="116">
        <v>1630</v>
      </c>
      <c r="K322" s="187"/>
      <c r="L322" s="33">
        <f>SUM((H322+I322+J322)/G322)</f>
        <v>1</v>
      </c>
    </row>
    <row r="323" spans="1:12" ht="13.5" thickBot="1">
      <c r="A323" s="32" t="s">
        <v>78</v>
      </c>
      <c r="B323" s="19"/>
      <c r="C323" s="19"/>
      <c r="D323" s="19"/>
      <c r="E323" s="138">
        <v>40</v>
      </c>
      <c r="F323" s="17"/>
      <c r="G323" s="150">
        <f>SUM(E323:F323)</f>
        <v>40</v>
      </c>
      <c r="H323" s="113"/>
      <c r="I323" s="72"/>
      <c r="J323" s="117">
        <v>40</v>
      </c>
      <c r="K323" s="188"/>
      <c r="L323" s="35">
        <f>SUM((H323+I323+J323)/G323)</f>
        <v>1</v>
      </c>
    </row>
    <row r="324" spans="1:12" ht="13.5" thickBot="1">
      <c r="A324" s="46" t="s">
        <v>309</v>
      </c>
      <c r="B324" s="19"/>
      <c r="C324" s="19"/>
      <c r="D324" s="19"/>
      <c r="E324" s="21"/>
      <c r="F324" s="15"/>
      <c r="G324" s="21"/>
      <c r="H324" s="73"/>
      <c r="I324" s="73"/>
      <c r="J324" s="73"/>
      <c r="K324" s="16"/>
      <c r="L324" s="105"/>
    </row>
    <row r="325" spans="1:12" ht="13.5" thickBot="1">
      <c r="A325" s="50" t="s">
        <v>36</v>
      </c>
      <c r="B325" s="24"/>
      <c r="C325" s="24"/>
      <c r="D325" s="24"/>
      <c r="E325" s="141">
        <v>1000</v>
      </c>
      <c r="F325" s="43"/>
      <c r="G325" s="151">
        <f>SUM(E325:F325)</f>
        <v>1000</v>
      </c>
      <c r="H325" s="165">
        <v>1000</v>
      </c>
      <c r="I325" s="75"/>
      <c r="J325" s="174"/>
      <c r="K325" s="189"/>
      <c r="L325" s="66">
        <f>SUM((H325+I325+J325)/G325)</f>
        <v>1</v>
      </c>
    </row>
    <row r="326" spans="1:12" ht="12.75">
      <c r="A326" s="6"/>
      <c r="B326" s="5"/>
      <c r="C326" s="5"/>
      <c r="D326" s="5"/>
      <c r="E326" s="21"/>
      <c r="F326" s="15"/>
      <c r="G326" s="21"/>
      <c r="H326" s="73"/>
      <c r="I326" s="73"/>
      <c r="J326" s="70"/>
      <c r="K326" s="18"/>
      <c r="L326" s="65"/>
    </row>
    <row r="327" spans="1:12" ht="13.5" thickBot="1">
      <c r="A327" s="29" t="s">
        <v>37</v>
      </c>
      <c r="B327" s="19"/>
      <c r="C327" s="19"/>
      <c r="D327" s="19"/>
      <c r="E327" s="21"/>
      <c r="F327" s="15"/>
      <c r="G327" s="21"/>
      <c r="H327" s="73"/>
      <c r="I327" s="73"/>
      <c r="J327" s="70"/>
      <c r="K327" s="18"/>
      <c r="L327" s="65"/>
    </row>
    <row r="328" spans="1:12" ht="13.5" thickBot="1">
      <c r="A328" s="7" t="s">
        <v>315</v>
      </c>
      <c r="B328" s="8"/>
      <c r="C328" s="8"/>
      <c r="D328" s="8"/>
      <c r="E328" s="140"/>
      <c r="F328" s="49"/>
      <c r="G328" s="140"/>
      <c r="H328" s="95"/>
      <c r="I328" s="95"/>
      <c r="J328" s="96"/>
      <c r="K328" s="97">
        <v>8971</v>
      </c>
      <c r="L328" s="99"/>
    </row>
    <row r="329" spans="1:12" ht="12.75">
      <c r="A329" s="32" t="s">
        <v>53</v>
      </c>
      <c r="B329" s="19"/>
      <c r="C329" s="19"/>
      <c r="D329" s="19"/>
      <c r="E329" s="136">
        <v>3702</v>
      </c>
      <c r="F329" s="13"/>
      <c r="G329" s="148">
        <f>SUM(E329:F329)</f>
        <v>3702</v>
      </c>
      <c r="H329" s="111"/>
      <c r="I329" s="76"/>
      <c r="J329" s="115">
        <v>3702</v>
      </c>
      <c r="K329" s="181"/>
      <c r="L329" s="39">
        <f>SUM((H329+I329+J329)/G329)</f>
        <v>1</v>
      </c>
    </row>
    <row r="330" spans="1:12" ht="12.75">
      <c r="A330" s="32" t="s">
        <v>54</v>
      </c>
      <c r="B330" s="19"/>
      <c r="C330" s="19"/>
      <c r="D330" s="19"/>
      <c r="E330" s="137">
        <v>3323</v>
      </c>
      <c r="F330" s="9">
        <v>270</v>
      </c>
      <c r="G330" s="149">
        <f>SUM(E330:F330)</f>
        <v>3593</v>
      </c>
      <c r="H330" s="112">
        <v>150</v>
      </c>
      <c r="I330" s="71"/>
      <c r="J330" s="116">
        <v>3443</v>
      </c>
      <c r="K330" s="69"/>
      <c r="L330" s="33">
        <f>SUM((H330+I330+J330)/G330)</f>
        <v>1</v>
      </c>
    </row>
    <row r="331" spans="1:12" ht="13.5" thickBot="1">
      <c r="A331" s="34" t="s">
        <v>59</v>
      </c>
      <c r="B331" s="24"/>
      <c r="C331" s="24"/>
      <c r="D331" s="24"/>
      <c r="E331" s="138"/>
      <c r="F331" s="17">
        <v>1676</v>
      </c>
      <c r="G331" s="150">
        <f>SUM(E331:F331)</f>
        <v>1676</v>
      </c>
      <c r="H331" s="113"/>
      <c r="I331" s="72"/>
      <c r="J331" s="117">
        <v>1676</v>
      </c>
      <c r="K331" s="175"/>
      <c r="L331" s="35">
        <f>SUM((H331+I331+J331)/G331)</f>
        <v>1</v>
      </c>
    </row>
    <row r="332" spans="1:12" ht="12.75">
      <c r="A332" s="19"/>
      <c r="B332" s="19"/>
      <c r="C332" s="19"/>
      <c r="D332" s="19"/>
      <c r="E332" s="21"/>
      <c r="F332" s="15"/>
      <c r="G332" s="21"/>
      <c r="H332" s="73"/>
      <c r="I332" s="73"/>
      <c r="J332" s="73"/>
      <c r="K332" s="16"/>
      <c r="L332" s="65"/>
    </row>
    <row r="333" spans="1:12" ht="13.5" thickBot="1">
      <c r="A333" s="29" t="s">
        <v>38</v>
      </c>
      <c r="B333" s="19"/>
      <c r="C333" s="19"/>
      <c r="D333" s="19"/>
      <c r="E333" s="21"/>
      <c r="F333" s="15"/>
      <c r="G333" s="21"/>
      <c r="H333" s="73"/>
      <c r="I333" s="73"/>
      <c r="J333" s="70"/>
      <c r="K333" s="18"/>
      <c r="L333" s="65"/>
    </row>
    <row r="334" spans="1:12" ht="13.5" thickBot="1">
      <c r="A334" s="7" t="s">
        <v>316</v>
      </c>
      <c r="B334" s="8"/>
      <c r="C334" s="8"/>
      <c r="D334" s="8"/>
      <c r="E334" s="140"/>
      <c r="F334" s="49"/>
      <c r="G334" s="140"/>
      <c r="H334" s="95"/>
      <c r="I334" s="95"/>
      <c r="J334" s="96"/>
      <c r="K334" s="97">
        <v>25237</v>
      </c>
      <c r="L334" s="99"/>
    </row>
    <row r="335" spans="1:12" ht="12.75">
      <c r="A335" s="44" t="s">
        <v>53</v>
      </c>
      <c r="B335" s="37"/>
      <c r="C335" s="37"/>
      <c r="D335" s="37"/>
      <c r="E335" s="136">
        <v>10097</v>
      </c>
      <c r="F335" s="13"/>
      <c r="G335" s="148">
        <f>SUM(E335:F335)</f>
        <v>10097</v>
      </c>
      <c r="H335" s="111">
        <v>1375</v>
      </c>
      <c r="I335" s="76"/>
      <c r="J335" s="115">
        <v>10150</v>
      </c>
      <c r="K335" s="181"/>
      <c r="L335" s="202">
        <f>SUM((H335+I335+J335)/G335)</f>
        <v>1.1414281469743488</v>
      </c>
    </row>
    <row r="336" spans="1:12" ht="12.75">
      <c r="A336" s="32" t="s">
        <v>326</v>
      </c>
      <c r="B336" s="19"/>
      <c r="C336" s="19"/>
      <c r="D336" s="19"/>
      <c r="E336" s="196"/>
      <c r="F336" s="197"/>
      <c r="G336" s="198"/>
      <c r="H336" s="199"/>
      <c r="I336" s="200"/>
      <c r="J336" s="201">
        <v>2126.6</v>
      </c>
      <c r="K336" s="16"/>
      <c r="L336" s="203"/>
    </row>
    <row r="337" spans="1:12" ht="13.5" thickBot="1">
      <c r="A337" s="34" t="s">
        <v>54</v>
      </c>
      <c r="B337" s="24"/>
      <c r="C337" s="24"/>
      <c r="D337" s="24"/>
      <c r="E337" s="138">
        <v>14525</v>
      </c>
      <c r="F337" s="17">
        <v>615</v>
      </c>
      <c r="G337" s="150">
        <f>SUM(E337:F337)</f>
        <v>15140</v>
      </c>
      <c r="H337" s="113"/>
      <c r="I337" s="72"/>
      <c r="J337" s="117">
        <v>11585.4</v>
      </c>
      <c r="K337" s="157"/>
      <c r="L337" s="35">
        <f>SUM((H337+I337+J337)/G337)</f>
        <v>0.765217965653897</v>
      </c>
    </row>
    <row r="338" spans="1:12" ht="12.75">
      <c r="A338" s="5"/>
      <c r="B338" s="5"/>
      <c r="C338" s="5"/>
      <c r="D338" s="5"/>
      <c r="E338" s="21"/>
      <c r="F338" s="15"/>
      <c r="G338" s="21"/>
      <c r="H338" s="73"/>
      <c r="I338" s="73"/>
      <c r="J338" s="70"/>
      <c r="K338" s="18"/>
      <c r="L338" s="65"/>
    </row>
    <row r="339" spans="1:12" ht="13.5" thickBot="1">
      <c r="A339" s="29" t="s">
        <v>317</v>
      </c>
      <c r="B339" s="19"/>
      <c r="C339" s="19"/>
      <c r="D339" s="19"/>
      <c r="E339" s="21"/>
      <c r="F339" s="15"/>
      <c r="G339" s="21"/>
      <c r="H339" s="73"/>
      <c r="I339" s="73"/>
      <c r="J339" s="70"/>
      <c r="K339" s="18"/>
      <c r="L339" s="65"/>
    </row>
    <row r="340" spans="1:12" ht="13.5" thickBot="1">
      <c r="A340" s="7" t="s">
        <v>318</v>
      </c>
      <c r="B340" s="8"/>
      <c r="C340" s="8"/>
      <c r="D340" s="8"/>
      <c r="E340" s="140"/>
      <c r="F340" s="49"/>
      <c r="G340" s="140"/>
      <c r="H340" s="95"/>
      <c r="I340" s="95"/>
      <c r="J340" s="96"/>
      <c r="K340" s="97">
        <v>42175.1</v>
      </c>
      <c r="L340" s="99"/>
    </row>
    <row r="341" spans="1:12" ht="12.75">
      <c r="A341" s="44" t="s">
        <v>218</v>
      </c>
      <c r="B341" s="37"/>
      <c r="C341" s="37"/>
      <c r="D341" s="37"/>
      <c r="E341" s="136">
        <v>7463</v>
      </c>
      <c r="F341" s="13">
        <v>436.3</v>
      </c>
      <c r="G341" s="148">
        <f>SUM(E341:F341)</f>
        <v>7899.3</v>
      </c>
      <c r="H341" s="111"/>
      <c r="I341" s="76"/>
      <c r="J341" s="115">
        <v>7899.3</v>
      </c>
      <c r="K341" s="181"/>
      <c r="L341" s="39">
        <f>SUM((H341+I341+J341)/G341)</f>
        <v>1</v>
      </c>
    </row>
    <row r="342" spans="1:12" ht="12.75">
      <c r="A342" s="32" t="s">
        <v>219</v>
      </c>
      <c r="B342" s="19"/>
      <c r="C342" s="19"/>
      <c r="D342" s="19"/>
      <c r="E342" s="137">
        <v>3818</v>
      </c>
      <c r="F342" s="9">
        <v>861.64</v>
      </c>
      <c r="G342" s="149">
        <f>SUM(E342:F342)</f>
        <v>4679.64</v>
      </c>
      <c r="H342" s="112"/>
      <c r="I342" s="71"/>
      <c r="J342" s="116">
        <v>4679.6</v>
      </c>
      <c r="K342" s="69"/>
      <c r="L342" s="33">
        <f>SUM((H342+I342+J342)/G342)</f>
        <v>0.9999914523339403</v>
      </c>
    </row>
    <row r="343" spans="1:12" ht="12.75">
      <c r="A343" s="32" t="s">
        <v>220</v>
      </c>
      <c r="B343" s="19"/>
      <c r="C343" s="19"/>
      <c r="D343" s="19"/>
      <c r="E343" s="137">
        <v>5467</v>
      </c>
      <c r="F343" s="9">
        <v>28.29</v>
      </c>
      <c r="G343" s="149">
        <f aca="true" t="shared" si="8" ref="G343:G366">SUM(E343:F343)</f>
        <v>5495.29</v>
      </c>
      <c r="H343" s="112"/>
      <c r="I343" s="71"/>
      <c r="J343" s="116">
        <v>5495</v>
      </c>
      <c r="K343" s="69"/>
      <c r="L343" s="33">
        <f aca="true" t="shared" si="9" ref="L343:L360">SUM((H343+I343+J343)/G343)</f>
        <v>0.9999472275348525</v>
      </c>
    </row>
    <row r="344" spans="1:12" ht="12.75">
      <c r="A344" s="32" t="s">
        <v>221</v>
      </c>
      <c r="B344" s="19"/>
      <c r="C344" s="19"/>
      <c r="D344" s="19"/>
      <c r="E344" s="137">
        <v>5727</v>
      </c>
      <c r="F344" s="9">
        <v>773.96</v>
      </c>
      <c r="G344" s="149">
        <f t="shared" si="8"/>
        <v>6500.96</v>
      </c>
      <c r="H344" s="112"/>
      <c r="I344" s="71"/>
      <c r="J344" s="116">
        <v>6501</v>
      </c>
      <c r="K344" s="69"/>
      <c r="L344" s="33">
        <f t="shared" si="9"/>
        <v>1.0000061529374122</v>
      </c>
    </row>
    <row r="345" spans="1:12" ht="12.75">
      <c r="A345" s="32" t="s">
        <v>222</v>
      </c>
      <c r="B345" s="19"/>
      <c r="C345" s="19"/>
      <c r="D345" s="19"/>
      <c r="E345" s="137">
        <v>859</v>
      </c>
      <c r="F345" s="9">
        <v>81</v>
      </c>
      <c r="G345" s="149">
        <f t="shared" si="8"/>
        <v>940</v>
      </c>
      <c r="H345" s="112"/>
      <c r="I345" s="71"/>
      <c r="J345" s="116">
        <v>940</v>
      </c>
      <c r="K345" s="69"/>
      <c r="L345" s="33">
        <f t="shared" si="9"/>
        <v>1</v>
      </c>
    </row>
    <row r="346" spans="1:12" ht="12.75">
      <c r="A346" s="32" t="s">
        <v>223</v>
      </c>
      <c r="B346" s="19"/>
      <c r="C346" s="19"/>
      <c r="D346" s="19"/>
      <c r="E346" s="137">
        <v>824</v>
      </c>
      <c r="F346" s="9">
        <v>17.6</v>
      </c>
      <c r="G346" s="149">
        <f t="shared" si="8"/>
        <v>841.6</v>
      </c>
      <c r="H346" s="112"/>
      <c r="I346" s="71"/>
      <c r="J346" s="116">
        <v>842</v>
      </c>
      <c r="K346" s="69"/>
      <c r="L346" s="33">
        <f t="shared" si="9"/>
        <v>1.0004752851711027</v>
      </c>
    </row>
    <row r="347" spans="1:12" ht="12.75">
      <c r="A347" s="32" t="s">
        <v>224</v>
      </c>
      <c r="B347" s="19"/>
      <c r="C347" s="19"/>
      <c r="D347" s="19"/>
      <c r="E347" s="137">
        <v>497</v>
      </c>
      <c r="F347" s="9">
        <v>-125</v>
      </c>
      <c r="G347" s="149">
        <f t="shared" si="8"/>
        <v>372</v>
      </c>
      <c r="H347" s="112"/>
      <c r="I347" s="71"/>
      <c r="J347" s="116">
        <v>372</v>
      </c>
      <c r="K347" s="69"/>
      <c r="L347" s="33">
        <f t="shared" si="9"/>
        <v>1</v>
      </c>
    </row>
    <row r="348" spans="1:12" ht="12.75">
      <c r="A348" s="32" t="s">
        <v>225</v>
      </c>
      <c r="B348" s="19"/>
      <c r="C348" s="19"/>
      <c r="D348" s="19"/>
      <c r="E348" s="137">
        <v>5988</v>
      </c>
      <c r="F348" s="9">
        <v>-1028.34</v>
      </c>
      <c r="G348" s="149">
        <f t="shared" si="8"/>
        <v>4959.66</v>
      </c>
      <c r="H348" s="112"/>
      <c r="I348" s="71"/>
      <c r="J348" s="116">
        <v>4959.6</v>
      </c>
      <c r="K348" s="69"/>
      <c r="L348" s="33">
        <f t="shared" si="9"/>
        <v>0.9999879023965353</v>
      </c>
    </row>
    <row r="349" spans="1:12" ht="13.5" thickBot="1">
      <c r="A349" s="34" t="s">
        <v>226</v>
      </c>
      <c r="B349" s="24"/>
      <c r="C349" s="24"/>
      <c r="D349" s="24"/>
      <c r="E349" s="138">
        <v>9357</v>
      </c>
      <c r="F349" s="17">
        <v>1129.72</v>
      </c>
      <c r="G349" s="150">
        <f t="shared" si="8"/>
        <v>10486.72</v>
      </c>
      <c r="H349" s="113"/>
      <c r="I349" s="72"/>
      <c r="J349" s="117">
        <v>10486.6</v>
      </c>
      <c r="K349" s="175"/>
      <c r="L349" s="35">
        <f t="shared" si="9"/>
        <v>0.9999885569558452</v>
      </c>
    </row>
    <row r="350" spans="1:12" ht="13.5" thickBot="1">
      <c r="A350" s="5"/>
      <c r="B350" s="5"/>
      <c r="C350" s="5"/>
      <c r="D350" s="5"/>
      <c r="E350" s="21"/>
      <c r="F350" s="15"/>
      <c r="G350" s="21"/>
      <c r="H350" s="73"/>
      <c r="I350" s="73"/>
      <c r="J350" s="70"/>
      <c r="K350" s="18"/>
      <c r="L350" s="65"/>
    </row>
    <row r="351" spans="1:12" ht="13.5" thickBot="1">
      <c r="A351" s="7" t="s">
        <v>39</v>
      </c>
      <c r="B351" s="8"/>
      <c r="C351" s="8"/>
      <c r="D351" s="8"/>
      <c r="E351" s="140"/>
      <c r="F351" s="49"/>
      <c r="G351" s="140"/>
      <c r="H351" s="95"/>
      <c r="I351" s="95"/>
      <c r="J351" s="96"/>
      <c r="K351" s="97">
        <v>55377</v>
      </c>
      <c r="L351" s="99"/>
    </row>
    <row r="352" spans="1:12" ht="12.75">
      <c r="A352" s="32" t="s">
        <v>66</v>
      </c>
      <c r="B352" s="19"/>
      <c r="C352" s="19"/>
      <c r="D352" s="19"/>
      <c r="E352" s="136">
        <v>3800</v>
      </c>
      <c r="F352" s="13">
        <v>100</v>
      </c>
      <c r="G352" s="148">
        <f t="shared" si="8"/>
        <v>3900</v>
      </c>
      <c r="H352" s="111"/>
      <c r="I352" s="76"/>
      <c r="J352" s="115">
        <v>3861</v>
      </c>
      <c r="K352" s="120"/>
      <c r="L352" s="61">
        <f t="shared" si="9"/>
        <v>0.99</v>
      </c>
    </row>
    <row r="353" spans="1:12" ht="12.75">
      <c r="A353" s="32" t="s">
        <v>67</v>
      </c>
      <c r="B353" s="19"/>
      <c r="C353" s="19"/>
      <c r="D353" s="19"/>
      <c r="E353" s="137"/>
      <c r="F353" s="9">
        <v>1000</v>
      </c>
      <c r="G353" s="149">
        <f t="shared" si="8"/>
        <v>1000</v>
      </c>
      <c r="H353" s="112">
        <v>1000</v>
      </c>
      <c r="I353" s="71"/>
      <c r="J353" s="116"/>
      <c r="K353" s="69"/>
      <c r="L353" s="33">
        <f t="shared" si="9"/>
        <v>1</v>
      </c>
    </row>
    <row r="354" spans="1:12" ht="12.75">
      <c r="A354" s="32" t="s">
        <v>12</v>
      </c>
      <c r="B354" s="19"/>
      <c r="C354" s="19"/>
      <c r="D354" s="19"/>
      <c r="E354" s="137">
        <v>30000</v>
      </c>
      <c r="F354" s="9">
        <v>17483.5</v>
      </c>
      <c r="G354" s="149">
        <f t="shared" si="8"/>
        <v>47483.5</v>
      </c>
      <c r="H354" s="112"/>
      <c r="I354" s="71"/>
      <c r="J354" s="116">
        <v>47483.5</v>
      </c>
      <c r="K354" s="69"/>
      <c r="L354" s="33">
        <f t="shared" si="9"/>
        <v>1</v>
      </c>
    </row>
    <row r="355" spans="1:12" ht="12.75">
      <c r="A355" s="32" t="s">
        <v>33</v>
      </c>
      <c r="B355" s="19"/>
      <c r="C355" s="19"/>
      <c r="D355" s="19"/>
      <c r="E355" s="137">
        <v>80</v>
      </c>
      <c r="F355" s="9"/>
      <c r="G355" s="149">
        <f t="shared" si="8"/>
        <v>80</v>
      </c>
      <c r="H355" s="112"/>
      <c r="I355" s="71"/>
      <c r="J355" s="116">
        <v>71.8</v>
      </c>
      <c r="K355" s="69"/>
      <c r="L355" s="33">
        <f t="shared" si="9"/>
        <v>0.8975</v>
      </c>
    </row>
    <row r="356" spans="1:12" ht="12.75">
      <c r="A356" s="32" t="s">
        <v>40</v>
      </c>
      <c r="B356" s="19"/>
      <c r="C356" s="19"/>
      <c r="D356" s="19"/>
      <c r="E356" s="137"/>
      <c r="F356" s="9">
        <v>7591</v>
      </c>
      <c r="G356" s="149">
        <f t="shared" si="8"/>
        <v>7591</v>
      </c>
      <c r="H356" s="112">
        <v>2209.6</v>
      </c>
      <c r="I356" s="71">
        <v>291.7</v>
      </c>
      <c r="J356" s="116"/>
      <c r="K356" s="69"/>
      <c r="L356" s="33">
        <f t="shared" si="9"/>
        <v>0.32950862863917796</v>
      </c>
    </row>
    <row r="357" spans="1:12" ht="12.75">
      <c r="A357" s="32" t="s">
        <v>69</v>
      </c>
      <c r="B357" s="19"/>
      <c r="C357" s="19"/>
      <c r="D357" s="19"/>
      <c r="E357" s="137"/>
      <c r="F357" s="9">
        <v>24</v>
      </c>
      <c r="G357" s="149">
        <f t="shared" si="8"/>
        <v>24</v>
      </c>
      <c r="H357" s="112"/>
      <c r="I357" s="71"/>
      <c r="J357" s="116">
        <v>15.4</v>
      </c>
      <c r="K357" s="69"/>
      <c r="L357" s="33">
        <f t="shared" si="9"/>
        <v>0.6416666666666667</v>
      </c>
    </row>
    <row r="358" spans="1:12" ht="12.75">
      <c r="A358" s="32" t="s">
        <v>72</v>
      </c>
      <c r="B358" s="19"/>
      <c r="C358" s="19"/>
      <c r="D358" s="19"/>
      <c r="E358" s="137"/>
      <c r="F358" s="9">
        <v>344</v>
      </c>
      <c r="G358" s="149">
        <f t="shared" si="8"/>
        <v>344</v>
      </c>
      <c r="H358" s="112"/>
      <c r="I358" s="71"/>
      <c r="J358" s="116">
        <v>344</v>
      </c>
      <c r="K358" s="69"/>
      <c r="L358" s="33">
        <f t="shared" si="9"/>
        <v>1</v>
      </c>
    </row>
    <row r="359" spans="1:12" ht="13.5" thickBot="1">
      <c r="A359" s="34" t="s">
        <v>75</v>
      </c>
      <c r="B359" s="24"/>
      <c r="C359" s="24"/>
      <c r="D359" s="24"/>
      <c r="E359" s="138"/>
      <c r="F359" s="17"/>
      <c r="G359" s="150">
        <f t="shared" si="8"/>
        <v>0</v>
      </c>
      <c r="H359" s="113">
        <v>50</v>
      </c>
      <c r="I359" s="72">
        <v>50</v>
      </c>
      <c r="J359" s="117"/>
      <c r="K359" s="175"/>
      <c r="L359" s="35"/>
    </row>
    <row r="360" spans="1:12" ht="15.75" customHeight="1" thickBot="1">
      <c r="A360" s="7" t="s">
        <v>324</v>
      </c>
      <c r="B360" s="8"/>
      <c r="C360" s="8"/>
      <c r="D360" s="12"/>
      <c r="E360" s="147">
        <f>SUM(E7:E359)</f>
        <v>518612</v>
      </c>
      <c r="F360" s="43">
        <f>SUM(F7:F359)</f>
        <v>201493.3</v>
      </c>
      <c r="G360" s="155">
        <f t="shared" si="8"/>
        <v>720105.3</v>
      </c>
      <c r="H360" s="165">
        <f>SUM(H7:H359)</f>
        <v>212096.9</v>
      </c>
      <c r="I360" s="75">
        <f>SUM(I7:I359)</f>
        <v>30071.519999999997</v>
      </c>
      <c r="J360" s="174">
        <f>SUM(J7:J359)</f>
        <v>376971.6999999999</v>
      </c>
      <c r="K360" s="95">
        <f>SUM(H360:J360)</f>
        <v>619140.1199999999</v>
      </c>
      <c r="L360" s="66">
        <f t="shared" si="9"/>
        <v>0.8597910888865834</v>
      </c>
    </row>
    <row r="361" spans="1:12" ht="12.75">
      <c r="A361" s="19"/>
      <c r="B361" s="19"/>
      <c r="C361" s="19"/>
      <c r="D361" s="29"/>
      <c r="E361" s="139"/>
      <c r="F361" s="11"/>
      <c r="G361" s="21"/>
      <c r="H361" s="73"/>
      <c r="I361" s="73"/>
      <c r="J361" s="78"/>
      <c r="K361" s="20"/>
      <c r="L361" s="5"/>
    </row>
    <row r="362" spans="1:12" ht="13.5" thickBot="1">
      <c r="A362" s="29" t="s">
        <v>89</v>
      </c>
      <c r="B362" s="19"/>
      <c r="C362" s="19"/>
      <c r="D362" s="29"/>
      <c r="E362" s="139"/>
      <c r="F362" s="11"/>
      <c r="G362" s="21"/>
      <c r="H362" s="73"/>
      <c r="I362" s="73"/>
      <c r="J362" s="78"/>
      <c r="K362" s="11"/>
      <c r="L362" s="5"/>
    </row>
    <row r="363" spans="1:12" ht="13.5" thickBot="1">
      <c r="A363" s="7" t="s">
        <v>320</v>
      </c>
      <c r="B363" s="8"/>
      <c r="C363" s="8"/>
      <c r="D363" s="55"/>
      <c r="E363" s="140"/>
      <c r="F363" s="49"/>
      <c r="G363" s="140"/>
      <c r="H363" s="95"/>
      <c r="I363" s="95"/>
      <c r="J363" s="95"/>
      <c r="K363" s="49"/>
      <c r="L363" s="12"/>
    </row>
    <row r="364" spans="1:12" ht="12.75">
      <c r="A364" s="44" t="s">
        <v>13</v>
      </c>
      <c r="B364" s="37" t="s">
        <v>42</v>
      </c>
      <c r="C364" s="37"/>
      <c r="D364" s="38"/>
      <c r="E364" s="136">
        <v>672</v>
      </c>
      <c r="F364" s="13"/>
      <c r="G364" s="148">
        <f t="shared" si="8"/>
        <v>672</v>
      </c>
      <c r="H364" s="111"/>
      <c r="I364" s="76"/>
      <c r="J364" s="115">
        <v>672</v>
      </c>
      <c r="K364" s="185">
        <v>11232</v>
      </c>
      <c r="L364" s="51">
        <v>1</v>
      </c>
    </row>
    <row r="365" spans="1:12" ht="12.75">
      <c r="A365" s="32"/>
      <c r="B365" s="19" t="s">
        <v>227</v>
      </c>
      <c r="C365" s="19"/>
      <c r="D365" s="47"/>
      <c r="E365" s="137">
        <v>7060</v>
      </c>
      <c r="F365" s="9"/>
      <c r="G365" s="149">
        <f t="shared" si="8"/>
        <v>7060</v>
      </c>
      <c r="H365" s="112"/>
      <c r="I365" s="71"/>
      <c r="J365" s="116">
        <v>7060</v>
      </c>
      <c r="K365" s="69"/>
      <c r="L365" s="52">
        <v>1</v>
      </c>
    </row>
    <row r="366" spans="1:12" ht="13.5" thickBot="1">
      <c r="A366" s="34"/>
      <c r="B366" s="24" t="s">
        <v>41</v>
      </c>
      <c r="C366" s="24"/>
      <c r="D366" s="121"/>
      <c r="E366" s="138">
        <v>3500</v>
      </c>
      <c r="F366" s="17"/>
      <c r="G366" s="150">
        <f t="shared" si="8"/>
        <v>3500</v>
      </c>
      <c r="H366" s="113"/>
      <c r="I366" s="72"/>
      <c r="J366" s="117">
        <v>3500</v>
      </c>
      <c r="K366" s="175"/>
      <c r="L366" s="53">
        <v>1</v>
      </c>
    </row>
    <row r="367" spans="1:12" ht="15" customHeight="1" thickBot="1">
      <c r="A367" s="134" t="s">
        <v>321</v>
      </c>
      <c r="B367" s="118"/>
      <c r="C367" s="118"/>
      <c r="D367" s="135"/>
      <c r="E367" s="86">
        <f aca="true" t="shared" si="10" ref="E367:J367">SUM(E360:E366)</f>
        <v>529844</v>
      </c>
      <c r="F367" s="41">
        <f t="shared" si="10"/>
        <v>201493.3</v>
      </c>
      <c r="G367" s="154">
        <f t="shared" si="10"/>
        <v>731337.3</v>
      </c>
      <c r="H367" s="28">
        <f t="shared" si="10"/>
        <v>212096.9</v>
      </c>
      <c r="I367" s="41">
        <f t="shared" si="10"/>
        <v>30071.519999999997</v>
      </c>
      <c r="J367" s="124">
        <f t="shared" si="10"/>
        <v>388203.6999999999</v>
      </c>
      <c r="K367" s="190">
        <f>SUM(H367:J367)</f>
        <v>630372.1199999999</v>
      </c>
      <c r="L367" s="53">
        <f>SUM((H367+I367+J367)/G367)</f>
        <v>0.8619444406842094</v>
      </c>
    </row>
    <row r="368" spans="5:11" ht="12.75">
      <c r="E368" s="2"/>
      <c r="F368" s="2"/>
      <c r="G368" s="2"/>
      <c r="H368" s="82"/>
      <c r="I368" s="82"/>
      <c r="J368" s="82"/>
      <c r="K368" s="2"/>
    </row>
    <row r="369" spans="5:11" ht="12.75">
      <c r="E369" s="2"/>
      <c r="F369" s="2"/>
      <c r="G369" s="2"/>
      <c r="H369" s="82"/>
      <c r="I369" s="82"/>
      <c r="J369" s="82"/>
      <c r="K369" s="2"/>
    </row>
    <row r="370" spans="5:11" ht="12.75">
      <c r="E370" s="2"/>
      <c r="F370" s="2"/>
      <c r="G370" s="2"/>
      <c r="H370" s="82"/>
      <c r="I370" s="82"/>
      <c r="J370" s="82"/>
      <c r="K370" s="2"/>
    </row>
    <row r="371" spans="5:11" ht="12.75">
      <c r="E371" s="2"/>
      <c r="F371" s="2"/>
      <c r="G371" s="2"/>
      <c r="H371" s="82"/>
      <c r="I371" s="82"/>
      <c r="J371" s="82"/>
      <c r="K371" s="2"/>
    </row>
    <row r="372" spans="5:11" ht="12.75">
      <c r="E372" s="2"/>
      <c r="F372" s="2"/>
      <c r="G372" s="2"/>
      <c r="H372" s="82"/>
      <c r="I372" s="82"/>
      <c r="J372" s="82"/>
      <c r="K372" s="2"/>
    </row>
    <row r="373" spans="5:11" ht="12.75">
      <c r="E373" s="2"/>
      <c r="F373" s="2"/>
      <c r="G373" s="2"/>
      <c r="H373" s="82"/>
      <c r="I373" s="82"/>
      <c r="J373" s="82"/>
      <c r="K373" s="2"/>
    </row>
    <row r="374" spans="5:11" ht="12.75">
      <c r="E374" s="2"/>
      <c r="F374" s="2"/>
      <c r="G374" s="2"/>
      <c r="H374" s="82"/>
      <c r="I374" s="82"/>
      <c r="J374" s="82"/>
      <c r="K374" s="2"/>
    </row>
    <row r="375" spans="5:11" ht="12.75">
      <c r="E375" s="2"/>
      <c r="F375" s="2"/>
      <c r="G375" s="2"/>
      <c r="H375" s="82"/>
      <c r="I375" s="82"/>
      <c r="J375" s="82"/>
      <c r="K375" s="2"/>
    </row>
    <row r="376" spans="5:11" ht="12.75">
      <c r="E376" s="2"/>
      <c r="F376" s="2"/>
      <c r="G376" s="2"/>
      <c r="H376" s="82"/>
      <c r="I376" s="82"/>
      <c r="J376" s="82"/>
      <c r="K376" s="2"/>
    </row>
    <row r="377" spans="5:11" ht="12.75">
      <c r="E377" s="2"/>
      <c r="F377" s="2"/>
      <c r="G377" s="2"/>
      <c r="H377" s="82"/>
      <c r="I377" s="82"/>
      <c r="J377" s="82"/>
      <c r="K377" s="2"/>
    </row>
    <row r="378" spans="5:11" ht="12.75">
      <c r="E378" s="2"/>
      <c r="F378" s="2"/>
      <c r="G378" s="2"/>
      <c r="H378" s="82"/>
      <c r="I378" s="82"/>
      <c r="J378" s="82"/>
      <c r="K378" s="2"/>
    </row>
    <row r="379" spans="5:11" ht="12.75">
      <c r="E379" s="2"/>
      <c r="F379" s="2"/>
      <c r="G379" s="2"/>
      <c r="H379" s="82"/>
      <c r="I379" s="82"/>
      <c r="J379" s="82"/>
      <c r="K379" s="2"/>
    </row>
    <row r="380" spans="5:11" ht="12.75">
      <c r="E380" s="2"/>
      <c r="F380" s="2"/>
      <c r="G380" s="2"/>
      <c r="H380" s="82"/>
      <c r="I380" s="82"/>
      <c r="J380" s="82"/>
      <c r="K380" s="2"/>
    </row>
    <row r="381" spans="5:11" ht="12.75">
      <c r="E381" s="2"/>
      <c r="F381" s="2"/>
      <c r="G381" s="2"/>
      <c r="H381" s="82"/>
      <c r="I381" s="82"/>
      <c r="J381" s="82"/>
      <c r="K381" s="2"/>
    </row>
    <row r="382" spans="5:11" ht="12.75">
      <c r="E382" s="2"/>
      <c r="F382" s="2"/>
      <c r="G382" s="2"/>
      <c r="H382" s="82"/>
      <c r="I382" s="82"/>
      <c r="J382" s="82"/>
      <c r="K382" s="2"/>
    </row>
    <row r="383" spans="5:11" ht="12.75">
      <c r="E383" s="2"/>
      <c r="F383" s="2"/>
      <c r="G383" s="2"/>
      <c r="H383" s="82"/>
      <c r="I383" s="82"/>
      <c r="J383" s="82"/>
      <c r="K383" s="2"/>
    </row>
    <row r="384" spans="5:11" ht="12.75">
      <c r="E384" s="2"/>
      <c r="F384" s="2"/>
      <c r="G384" s="2"/>
      <c r="H384" s="82"/>
      <c r="I384" s="82"/>
      <c r="J384" s="82"/>
      <c r="K384" s="2"/>
    </row>
    <row r="385" spans="5:11" ht="12.75">
      <c r="E385" s="2"/>
      <c r="F385" s="2"/>
      <c r="G385" s="2"/>
      <c r="H385" s="82"/>
      <c r="I385" s="82"/>
      <c r="J385" s="82"/>
      <c r="K385" s="2"/>
    </row>
    <row r="386" spans="5:11" ht="12.75">
      <c r="E386" s="2"/>
      <c r="F386" s="2"/>
      <c r="G386" s="2"/>
      <c r="H386" s="82"/>
      <c r="I386" s="82"/>
      <c r="J386" s="82"/>
      <c r="K386" s="2"/>
    </row>
    <row r="387" spans="5:11" ht="12.75">
      <c r="E387" s="2"/>
      <c r="F387" s="2"/>
      <c r="G387" s="2"/>
      <c r="H387" s="82"/>
      <c r="I387" s="82"/>
      <c r="J387" s="82"/>
      <c r="K387" s="2"/>
    </row>
    <row r="388" spans="5:10" ht="12.75">
      <c r="E388" s="4"/>
      <c r="H388" s="82"/>
      <c r="I388" s="82"/>
      <c r="J388" s="82"/>
    </row>
    <row r="389" spans="5:10" ht="12.75">
      <c r="E389" s="4"/>
      <c r="H389" s="82"/>
      <c r="I389" s="82"/>
      <c r="J389" s="82"/>
    </row>
    <row r="390" spans="5:10" ht="12.75">
      <c r="E390" s="4"/>
      <c r="H390" s="82"/>
      <c r="I390" s="82"/>
      <c r="J390" s="82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</sheetData>
  <printOptions/>
  <pageMargins left="0.7874015748031497" right="0.1968503937007874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</dc:creator>
  <cp:keywords/>
  <dc:description/>
  <cp:lastModifiedBy>Vaňková </cp:lastModifiedBy>
  <cp:lastPrinted>2007-05-17T08:02:21Z</cp:lastPrinted>
  <dcterms:created xsi:type="dcterms:W3CDTF">2002-09-18T13:55:28Z</dcterms:created>
  <dcterms:modified xsi:type="dcterms:W3CDTF">2007-05-17T08:02:44Z</dcterms:modified>
  <cp:category/>
  <cp:version/>
  <cp:contentType/>
  <cp:contentStatus/>
</cp:coreProperties>
</file>