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585" windowHeight="4815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<sst xmlns="http://schemas.openxmlformats.org/spreadsheetml/2006/main" count="128" uniqueCount="106">
  <si>
    <t>Druh příjmu</t>
  </si>
  <si>
    <t>Daňové příjmy:</t>
  </si>
  <si>
    <t>Výlučné daňové příjmy:</t>
  </si>
  <si>
    <t>daň z nemovitostí</t>
  </si>
  <si>
    <t>Správní poplatky</t>
  </si>
  <si>
    <t>stavební povolení</t>
  </si>
  <si>
    <t>rybářské lístky</t>
  </si>
  <si>
    <t>matrika, občanské průkazy</t>
  </si>
  <si>
    <t>živnostenské listy</t>
  </si>
  <si>
    <t xml:space="preserve">tombola </t>
  </si>
  <si>
    <t>doprava</t>
  </si>
  <si>
    <t>VHP</t>
  </si>
  <si>
    <t>poplatek ze psů</t>
  </si>
  <si>
    <t>poplatek za rekr.pobyt</t>
  </si>
  <si>
    <t>poplatek za užív.veř.prostr.</t>
  </si>
  <si>
    <t>poplatek ze vstupného</t>
  </si>
  <si>
    <t>poplatek z ubytovacích kapacit</t>
  </si>
  <si>
    <t>poplatek za provozovaný VHP</t>
  </si>
  <si>
    <t>popl.za prov.syst.shrom.sběru  odp.</t>
  </si>
  <si>
    <t>Nedaňové příjmy:</t>
  </si>
  <si>
    <t>Příjmy z pronájmu majetku</t>
  </si>
  <si>
    <t>pozemky</t>
  </si>
  <si>
    <t xml:space="preserve">Přijaté sankční platby </t>
  </si>
  <si>
    <t>Přijmy z úroků a realizace finančního majetku</t>
  </si>
  <si>
    <t xml:space="preserve">úroky </t>
  </si>
  <si>
    <t>dotace obcí</t>
  </si>
  <si>
    <t>Vratky PO</t>
  </si>
  <si>
    <t>VHČ - bytové hospodářství</t>
  </si>
  <si>
    <t>nebytové prostory ostatní</t>
  </si>
  <si>
    <t xml:space="preserve">Přijaté pojistné náhrady </t>
  </si>
  <si>
    <t>dividendy Teplárna</t>
  </si>
  <si>
    <t>dividendy ČS</t>
  </si>
  <si>
    <t>z toho:</t>
  </si>
  <si>
    <t>Pivovar</t>
  </si>
  <si>
    <t>Lesy - prodej dřevní hmoty</t>
  </si>
  <si>
    <t>TS - parkovací automaty</t>
  </si>
  <si>
    <t>TS - pískovna</t>
  </si>
  <si>
    <t>TS - vodohospodářský majetek</t>
  </si>
  <si>
    <t>pronájmy prostřednictvím zřízených PO</t>
  </si>
  <si>
    <t>Schváleno</t>
  </si>
  <si>
    <t>Změny</t>
  </si>
  <si>
    <t>Upraveno</t>
  </si>
  <si>
    <t>Plnění v %</t>
  </si>
  <si>
    <t>Ostatní daně a popl. z vybraných čin.,služeb</t>
  </si>
  <si>
    <t>příspěvek na parkovací místa</t>
  </si>
  <si>
    <t>kompenzace Písek</t>
  </si>
  <si>
    <t>prodej  předmětů MIC a publikací</t>
  </si>
  <si>
    <t>EkoKom</t>
  </si>
  <si>
    <t>ostatní</t>
  </si>
  <si>
    <t>Ostatní příjmy - reklama, infosystém, nahodilé</t>
  </si>
  <si>
    <t>Přij. dotace, přísp. a granty ze SR,KÚ,NF,VHČ</t>
  </si>
  <si>
    <t>Skutečnost</t>
  </si>
  <si>
    <t>výtěžek z provozu VHP</t>
  </si>
  <si>
    <t>ostatní (znečisť. ovzduší, odnětí půdy)</t>
  </si>
  <si>
    <t>Vratky půjček z FRB</t>
  </si>
  <si>
    <t>Vratky sociálních půjček</t>
  </si>
  <si>
    <t>ostatní přijaté sankce</t>
  </si>
  <si>
    <t>sociální dávky - vratky</t>
  </si>
  <si>
    <t>směnky</t>
  </si>
  <si>
    <t>pronájem - reklamní plochy</t>
  </si>
  <si>
    <t>přijaté dary a příspěvky</t>
  </si>
  <si>
    <t>Doplatek dotace</t>
  </si>
  <si>
    <t>Kapitálové příjmy:</t>
  </si>
  <si>
    <t>prodej bytů</t>
  </si>
  <si>
    <t>prodej pozemků</t>
  </si>
  <si>
    <t>příjmy z prodeje akcií</t>
  </si>
  <si>
    <t>prodej hmotného  majetku</t>
  </si>
  <si>
    <t>Rekapitulace</t>
  </si>
  <si>
    <t>Daňové příjmy</t>
  </si>
  <si>
    <t>Nedaňové příjmy</t>
  </si>
  <si>
    <t>Dotace, příspěvky</t>
  </si>
  <si>
    <t>Kapitálové příjmy</t>
  </si>
  <si>
    <t>Příjmy celkem</t>
  </si>
  <si>
    <t>II.  Příjmy</t>
  </si>
  <si>
    <t>DPPO placená obcí</t>
  </si>
  <si>
    <t>Plnění rozpočtu příjmů za rok 2007  v tis. Kč</t>
  </si>
  <si>
    <t>DPFO - závislá činnost a funkční požitky</t>
  </si>
  <si>
    <t>DPFO z kapitálových výnosů</t>
  </si>
  <si>
    <t>DPPO (bez daně placené obcí)</t>
  </si>
  <si>
    <t>příjmy za zkoušky za řidičské oprávnění</t>
  </si>
  <si>
    <t>TS - nebytové prostory</t>
  </si>
  <si>
    <t>pokuty - výstavba</t>
  </si>
  <si>
    <t>pokuty - doprava</t>
  </si>
  <si>
    <t>pokuty - MP</t>
  </si>
  <si>
    <t>pokuty - ostatní (správní,živnost.,ŽP)</t>
  </si>
  <si>
    <t>dividendy ROS</t>
  </si>
  <si>
    <t>Finanční vypořádání - Písek - popl. za odpad</t>
  </si>
  <si>
    <t>náhrady, náklady řízení</t>
  </si>
  <si>
    <t>Splátka půjčky OS LAG</t>
  </si>
  <si>
    <t>ostatní (služby, Zátoň, …)</t>
  </si>
  <si>
    <t>Celkové příjmy za rok 2007</t>
  </si>
  <si>
    <t>invest. příspěvek na psí útulek</t>
  </si>
  <si>
    <t xml:space="preserve">(podrobný rozpis dotací viz. str.  </t>
  </si>
  <si>
    <t>dotace SR - neinvestiční - VPS</t>
  </si>
  <si>
    <t xml:space="preserve">dotace SR - souhrnný dotační vztah        </t>
  </si>
  <si>
    <t>dotace SR - ostatní neinvestiční</t>
  </si>
  <si>
    <t>dotace SR - příspěvky z úřadu práce</t>
  </si>
  <si>
    <t>dotace SR - investiční</t>
  </si>
  <si>
    <t>dotace KÚ - neinvestiční</t>
  </si>
  <si>
    <t>dotace KÚ - investiční</t>
  </si>
  <si>
    <t>dotace SFDI - investiční</t>
  </si>
  <si>
    <t>investiční transfer od obcí</t>
  </si>
  <si>
    <t>Sdílené daňové příjmy:</t>
  </si>
  <si>
    <t>DPFO - samostatně výdělečná činnost</t>
  </si>
  <si>
    <t>daň z přidané hodnoty</t>
  </si>
  <si>
    <t>dotace z NF - investiční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</si>
</sst>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_ ;\-#,##0.0\ "/>
    <numFmt numFmtId="167" formatCode="0.0%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  <font>
      <b/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164" fontId="4" fillId="0" borderId="8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4" fillId="0" borderId="8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4" fillId="0" borderId="7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164" fontId="4" fillId="0" borderId="16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4" fillId="0" borderId="7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164" fontId="4" fillId="0" borderId="6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4" fillId="0" borderId="6" xfId="0" applyNumberFormat="1" applyFont="1" applyFill="1" applyBorder="1" applyAlignment="1">
      <alignment/>
    </xf>
    <xf numFmtId="164" fontId="3" fillId="0" borderId="8" xfId="0" applyNumberFormat="1" applyFont="1" applyFill="1" applyBorder="1" applyAlignment="1">
      <alignment/>
    </xf>
    <xf numFmtId="3" fontId="3" fillId="0" borderId="6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164" fontId="3" fillId="2" borderId="6" xfId="0" applyNumberFormat="1" applyFont="1" applyFill="1" applyBorder="1" applyAlignment="1">
      <alignment/>
    </xf>
    <xf numFmtId="164" fontId="3" fillId="2" borderId="8" xfId="0" applyNumberFormat="1" applyFont="1" applyFill="1" applyBorder="1" applyAlignment="1">
      <alignment/>
    </xf>
    <xf numFmtId="164" fontId="4" fillId="2" borderId="6" xfId="0" applyNumberFormat="1" applyFont="1" applyFill="1" applyBorder="1" applyAlignment="1">
      <alignment/>
    </xf>
    <xf numFmtId="164" fontId="4" fillId="2" borderId="8" xfId="0" applyNumberFormat="1" applyFont="1" applyFill="1" applyBorder="1" applyAlignment="1">
      <alignment/>
    </xf>
    <xf numFmtId="164" fontId="3" fillId="2" borderId="14" xfId="0" applyNumberFormat="1" applyFont="1" applyFill="1" applyBorder="1" applyAlignment="1">
      <alignment/>
    </xf>
    <xf numFmtId="164" fontId="3" fillId="2" borderId="16" xfId="0" applyNumberFormat="1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/>
    </xf>
    <xf numFmtId="3" fontId="4" fillId="2" borderId="6" xfId="0" applyNumberFormat="1" applyFont="1" applyFill="1" applyBorder="1" applyAlignment="1">
      <alignment/>
    </xf>
    <xf numFmtId="0" fontId="4" fillId="0" borderId="18" xfId="0" applyFont="1" applyBorder="1" applyAlignment="1">
      <alignment/>
    </xf>
    <xf numFmtId="0" fontId="5" fillId="3" borderId="1" xfId="0" applyFont="1" applyFill="1" applyBorder="1" applyAlignment="1">
      <alignment/>
    </xf>
    <xf numFmtId="164" fontId="5" fillId="3" borderId="1" xfId="0" applyNumberFormat="1" applyFont="1" applyFill="1" applyBorder="1" applyAlignment="1">
      <alignment/>
    </xf>
    <xf numFmtId="164" fontId="5" fillId="3" borderId="3" xfId="0" applyNumberFormat="1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14" xfId="0" applyFont="1" applyFill="1" applyBorder="1" applyAlignment="1">
      <alignment/>
    </xf>
    <xf numFmtId="0" fontId="5" fillId="3" borderId="18" xfId="0" applyFont="1" applyFill="1" applyBorder="1" applyAlignment="1">
      <alignment/>
    </xf>
    <xf numFmtId="164" fontId="5" fillId="3" borderId="14" xfId="0" applyNumberFormat="1" applyFont="1" applyFill="1" applyBorder="1" applyAlignment="1">
      <alignment/>
    </xf>
    <xf numFmtId="164" fontId="5" fillId="3" borderId="16" xfId="0" applyNumberFormat="1" applyFont="1" applyFill="1" applyBorder="1" applyAlignment="1">
      <alignment/>
    </xf>
    <xf numFmtId="164" fontId="4" fillId="2" borderId="16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6" fillId="0" borderId="6" xfId="0" applyFont="1" applyBorder="1" applyAlignment="1">
      <alignment/>
    </xf>
    <xf numFmtId="166" fontId="4" fillId="2" borderId="19" xfId="0" applyNumberFormat="1" applyFont="1" applyFill="1" applyBorder="1" applyAlignment="1">
      <alignment/>
    </xf>
    <xf numFmtId="166" fontId="4" fillId="2" borderId="8" xfId="0" applyNumberFormat="1" applyFont="1" applyFill="1" applyBorder="1" applyAlignment="1">
      <alignment/>
    </xf>
    <xf numFmtId="166" fontId="4" fillId="2" borderId="16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164" fontId="4" fillId="2" borderId="17" xfId="0" applyNumberFormat="1" applyFont="1" applyFill="1" applyBorder="1" applyAlignment="1">
      <alignment/>
    </xf>
    <xf numFmtId="0" fontId="1" fillId="0" borderId="3" xfId="0" applyFont="1" applyBorder="1" applyAlignment="1">
      <alignment/>
    </xf>
    <xf numFmtId="16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164" fontId="1" fillId="0" borderId="3" xfId="0" applyNumberFormat="1" applyFont="1" applyBorder="1" applyAlignment="1">
      <alignment/>
    </xf>
    <xf numFmtId="164" fontId="4" fillId="0" borderId="16" xfId="0" applyNumberFormat="1" applyFont="1" applyFill="1" applyBorder="1" applyAlignment="1">
      <alignment/>
    </xf>
    <xf numFmtId="0" fontId="5" fillId="3" borderId="3" xfId="0" applyFont="1" applyFill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0" xfId="0" applyNumberFormat="1" applyFill="1" applyBorder="1" applyAlignment="1">
      <alignment/>
    </xf>
    <xf numFmtId="0" fontId="5" fillId="0" borderId="21" xfId="0" applyFont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4" fillId="0" borderId="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/>
    </xf>
    <xf numFmtId="2" fontId="3" fillId="0" borderId="13" xfId="0" applyNumberFormat="1" applyFont="1" applyBorder="1" applyAlignment="1">
      <alignment/>
    </xf>
    <xf numFmtId="164" fontId="1" fillId="3" borderId="3" xfId="0" applyNumberFormat="1" applyFont="1" applyFill="1" applyBorder="1" applyAlignment="1">
      <alignment/>
    </xf>
    <xf numFmtId="164" fontId="10" fillId="3" borderId="3" xfId="0" applyNumberFormat="1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6" xfId="0" applyBorder="1" applyAlignment="1">
      <alignment/>
    </xf>
    <xf numFmtId="0" fontId="4" fillId="0" borderId="4" xfId="0" applyFont="1" applyBorder="1" applyAlignment="1">
      <alignment/>
    </xf>
    <xf numFmtId="166" fontId="4" fillId="2" borderId="5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8" xfId="0" applyBorder="1" applyAlignment="1">
      <alignment/>
    </xf>
    <xf numFmtId="0" fontId="1" fillId="0" borderId="3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5"/>
  <sheetViews>
    <sheetView tabSelected="1" workbookViewId="0" topLeftCell="A43">
      <selection activeCell="I86" sqref="I86"/>
    </sheetView>
  </sheetViews>
  <sheetFormatPr defaultColWidth="9.00390625" defaultRowHeight="12.75"/>
  <cols>
    <col min="1" max="1" width="5.75390625" style="0" customWidth="1"/>
    <col min="2" max="2" width="32.875" style="0" customWidth="1"/>
    <col min="3" max="7" width="10.00390625" style="0" customWidth="1"/>
  </cols>
  <sheetData>
    <row r="1" spans="1:7" ht="18.75" customHeight="1">
      <c r="A1" s="93" t="s">
        <v>73</v>
      </c>
      <c r="B1" s="93"/>
      <c r="C1" s="93"/>
      <c r="D1" s="93"/>
      <c r="E1" s="93"/>
      <c r="F1" s="93"/>
      <c r="G1" s="93"/>
    </row>
    <row r="2" spans="1:7" ht="18" customHeight="1">
      <c r="A2" s="94" t="s">
        <v>75</v>
      </c>
      <c r="B2" s="95"/>
      <c r="C2" s="95"/>
      <c r="D2" s="95"/>
      <c r="E2" s="95"/>
      <c r="F2" s="95"/>
      <c r="G2" s="95"/>
    </row>
    <row r="3" ht="6.75" customHeight="1" thickBot="1"/>
    <row r="4" spans="1:7" ht="13.5" thickBot="1">
      <c r="A4" s="4" t="s">
        <v>0</v>
      </c>
      <c r="B4" s="5"/>
      <c r="C4" s="33" t="s">
        <v>39</v>
      </c>
      <c r="D4" s="6" t="s">
        <v>40</v>
      </c>
      <c r="E4" s="6" t="s">
        <v>41</v>
      </c>
      <c r="F4" s="6" t="s">
        <v>51</v>
      </c>
      <c r="G4" s="6" t="s">
        <v>42</v>
      </c>
    </row>
    <row r="5" spans="1:7" ht="13.5" customHeight="1" thickBot="1">
      <c r="A5" s="73" t="s">
        <v>1</v>
      </c>
      <c r="B5" s="73"/>
      <c r="C5" s="83">
        <f>C7+C13+C16+C26</f>
        <v>263685</v>
      </c>
      <c r="D5" s="83">
        <f>D7+D13+D16+D26</f>
        <v>-14712</v>
      </c>
      <c r="E5" s="83">
        <f>E7+E13+E16+E26</f>
        <v>248973</v>
      </c>
      <c r="F5" s="83">
        <f>F7+F13+F16+F26</f>
        <v>264792.3</v>
      </c>
      <c r="G5" s="83">
        <f>F5/E5*100</f>
        <v>106.35382149871673</v>
      </c>
    </row>
    <row r="6" spans="1:7" ht="12.75">
      <c r="A6" s="62" t="s">
        <v>32</v>
      </c>
      <c r="B6" s="86"/>
      <c r="C6" s="74"/>
      <c r="D6" s="74"/>
      <c r="E6" s="74"/>
      <c r="F6" s="74"/>
      <c r="G6" s="75"/>
    </row>
    <row r="7" spans="1:7" ht="12.75">
      <c r="A7" s="79" t="s">
        <v>102</v>
      </c>
      <c r="B7" s="76"/>
      <c r="C7" s="20">
        <f>SUM(C8:C12)</f>
        <v>184800</v>
      </c>
      <c r="D7" s="20">
        <f>SUM(D8:D12)</f>
        <v>0</v>
      </c>
      <c r="E7" s="20">
        <f>SUM(E8:E12)</f>
        <v>184800</v>
      </c>
      <c r="F7" s="20">
        <f>SUM(F8:F12)</f>
        <v>194400.1</v>
      </c>
      <c r="G7" s="77">
        <f>F7/E7*100</f>
        <v>105.1948593073593</v>
      </c>
    </row>
    <row r="8" spans="1:7" ht="12.75">
      <c r="A8" s="87"/>
      <c r="B8" s="7" t="s">
        <v>76</v>
      </c>
      <c r="C8" s="15">
        <v>43300</v>
      </c>
      <c r="D8" s="15"/>
      <c r="E8" s="15">
        <f>SUM(C8:D8)</f>
        <v>43300</v>
      </c>
      <c r="F8" s="15">
        <v>48333.5</v>
      </c>
      <c r="G8" s="78">
        <f>F8/E8*100</f>
        <v>111.62471131639722</v>
      </c>
    </row>
    <row r="9" spans="1:7" ht="12.75">
      <c r="A9" s="87"/>
      <c r="B9" s="7" t="s">
        <v>103</v>
      </c>
      <c r="C9" s="15">
        <v>21000</v>
      </c>
      <c r="D9" s="15"/>
      <c r="E9" s="15">
        <f aca="true" t="shared" si="0" ref="E9:E15">SUM(C9:D9)</f>
        <v>21000</v>
      </c>
      <c r="F9" s="15">
        <v>14030.4</v>
      </c>
      <c r="G9" s="78">
        <f aca="true" t="shared" si="1" ref="G9:G69">F9/E9*100</f>
        <v>66.81142857142856</v>
      </c>
    </row>
    <row r="10" spans="1:7" ht="12.75">
      <c r="A10" s="87"/>
      <c r="B10" s="7" t="s">
        <v>77</v>
      </c>
      <c r="C10" s="15">
        <v>2500</v>
      </c>
      <c r="D10" s="15"/>
      <c r="E10" s="15">
        <f t="shared" si="0"/>
        <v>2500</v>
      </c>
      <c r="F10" s="15">
        <v>2830</v>
      </c>
      <c r="G10" s="78">
        <f t="shared" si="1"/>
        <v>113.19999999999999</v>
      </c>
    </row>
    <row r="11" spans="1:7" ht="12.75">
      <c r="A11" s="87"/>
      <c r="B11" s="7" t="s">
        <v>78</v>
      </c>
      <c r="C11" s="15">
        <v>45000</v>
      </c>
      <c r="D11" s="15"/>
      <c r="E11" s="15">
        <f t="shared" si="0"/>
        <v>45000</v>
      </c>
      <c r="F11" s="15">
        <v>51379.2</v>
      </c>
      <c r="G11" s="78">
        <f t="shared" si="1"/>
        <v>114.17599999999999</v>
      </c>
    </row>
    <row r="12" spans="1:7" ht="12.75">
      <c r="A12" s="87"/>
      <c r="B12" s="7" t="s">
        <v>104</v>
      </c>
      <c r="C12" s="15">
        <v>73000</v>
      </c>
      <c r="D12" s="15"/>
      <c r="E12" s="15">
        <f t="shared" si="0"/>
        <v>73000</v>
      </c>
      <c r="F12" s="15">
        <v>77827</v>
      </c>
      <c r="G12" s="78">
        <f t="shared" si="1"/>
        <v>106.61232876712327</v>
      </c>
    </row>
    <row r="13" spans="1:7" ht="12.75">
      <c r="A13" s="18" t="s">
        <v>2</v>
      </c>
      <c r="B13" s="80"/>
      <c r="C13" s="20">
        <f>SUM(C14:C15)</f>
        <v>51000</v>
      </c>
      <c r="D13" s="20">
        <f>SUM(D14:D15)</f>
        <v>-15200</v>
      </c>
      <c r="E13" s="20">
        <f>SUM(E14:E15)</f>
        <v>35800</v>
      </c>
      <c r="F13" s="20">
        <f>SUM(F14:F15)</f>
        <v>36287.1</v>
      </c>
      <c r="G13" s="81">
        <f t="shared" si="1"/>
        <v>101.36061452513967</v>
      </c>
    </row>
    <row r="14" spans="1:7" ht="12.75">
      <c r="A14" s="87"/>
      <c r="B14" s="7" t="s">
        <v>3</v>
      </c>
      <c r="C14" s="15">
        <v>11000</v>
      </c>
      <c r="D14" s="15"/>
      <c r="E14" s="15">
        <f t="shared" si="0"/>
        <v>11000</v>
      </c>
      <c r="F14" s="15">
        <v>11493.9</v>
      </c>
      <c r="G14" s="78">
        <f t="shared" si="1"/>
        <v>104.49</v>
      </c>
    </row>
    <row r="15" spans="1:7" ht="12.75">
      <c r="A15" s="87"/>
      <c r="B15" s="7" t="s">
        <v>74</v>
      </c>
      <c r="C15" s="15">
        <v>40000</v>
      </c>
      <c r="D15" s="15">
        <v>-15200</v>
      </c>
      <c r="E15" s="15">
        <f t="shared" si="0"/>
        <v>24800</v>
      </c>
      <c r="F15" s="15">
        <v>24793.2</v>
      </c>
      <c r="G15" s="78">
        <f t="shared" si="1"/>
        <v>99.97258064516129</v>
      </c>
    </row>
    <row r="16" spans="1:7" ht="12.75">
      <c r="A16" s="18" t="s">
        <v>4</v>
      </c>
      <c r="B16" s="19"/>
      <c r="C16" s="35">
        <f>SUM(C17:C24)</f>
        <v>11535</v>
      </c>
      <c r="D16" s="35">
        <f>SUM(D17:D23)</f>
        <v>0</v>
      </c>
      <c r="E16" s="35">
        <f>SUM(E17:E24)</f>
        <v>11535</v>
      </c>
      <c r="F16" s="35">
        <f>SUM(F17:F24)</f>
        <v>14785</v>
      </c>
      <c r="G16" s="20">
        <f t="shared" si="1"/>
        <v>128.1751192024274</v>
      </c>
    </row>
    <row r="17" spans="1:7" ht="12.75">
      <c r="A17" s="13"/>
      <c r="B17" s="14" t="s">
        <v>5</v>
      </c>
      <c r="C17" s="34">
        <v>500</v>
      </c>
      <c r="D17" s="15"/>
      <c r="E17" s="15">
        <f aca="true" t="shared" si="2" ref="E17:E33">D17+C17</f>
        <v>500</v>
      </c>
      <c r="F17" s="15">
        <v>454</v>
      </c>
      <c r="G17" s="15">
        <f t="shared" si="1"/>
        <v>90.8</v>
      </c>
    </row>
    <row r="18" spans="1:7" ht="12.75">
      <c r="A18" s="13"/>
      <c r="B18" s="14" t="s">
        <v>6</v>
      </c>
      <c r="C18" s="36">
        <v>150</v>
      </c>
      <c r="D18" s="15"/>
      <c r="E18" s="15">
        <f t="shared" si="2"/>
        <v>150</v>
      </c>
      <c r="F18" s="15">
        <v>258.5</v>
      </c>
      <c r="G18" s="15">
        <f t="shared" si="1"/>
        <v>172.33333333333334</v>
      </c>
    </row>
    <row r="19" spans="1:7" ht="12.75">
      <c r="A19" s="13"/>
      <c r="B19" s="14" t="s">
        <v>7</v>
      </c>
      <c r="C19" s="34">
        <v>2000</v>
      </c>
      <c r="D19" s="15"/>
      <c r="E19" s="15">
        <f t="shared" si="2"/>
        <v>2000</v>
      </c>
      <c r="F19" s="15">
        <v>2238.6</v>
      </c>
      <c r="G19" s="15">
        <f t="shared" si="1"/>
        <v>111.92999999999999</v>
      </c>
    </row>
    <row r="20" spans="1:7" ht="12.75">
      <c r="A20" s="13"/>
      <c r="B20" s="14" t="s">
        <v>8</v>
      </c>
      <c r="C20" s="36">
        <v>850</v>
      </c>
      <c r="D20" s="15"/>
      <c r="E20" s="15">
        <f t="shared" si="2"/>
        <v>850</v>
      </c>
      <c r="F20" s="15">
        <v>875.9</v>
      </c>
      <c r="G20" s="15">
        <f t="shared" si="1"/>
        <v>103.0470588235294</v>
      </c>
    </row>
    <row r="21" spans="1:7" ht="12.75">
      <c r="A21" s="13"/>
      <c r="B21" s="14" t="s">
        <v>9</v>
      </c>
      <c r="C21" s="36">
        <v>25</v>
      </c>
      <c r="D21" s="15"/>
      <c r="E21" s="15">
        <f t="shared" si="2"/>
        <v>25</v>
      </c>
      <c r="F21" s="15">
        <v>21.2</v>
      </c>
      <c r="G21" s="15">
        <f t="shared" si="1"/>
        <v>84.8</v>
      </c>
    </row>
    <row r="22" spans="1:7" ht="12.75">
      <c r="A22" s="13"/>
      <c r="B22" s="14" t="s">
        <v>10</v>
      </c>
      <c r="C22" s="34">
        <v>5500</v>
      </c>
      <c r="D22" s="15"/>
      <c r="E22" s="15">
        <f t="shared" si="2"/>
        <v>5500</v>
      </c>
      <c r="F22" s="15">
        <v>6953</v>
      </c>
      <c r="G22" s="15">
        <f t="shared" si="1"/>
        <v>126.41818181818181</v>
      </c>
    </row>
    <row r="23" spans="1:7" ht="12.75">
      <c r="A23" s="13"/>
      <c r="B23" s="14" t="s">
        <v>11</v>
      </c>
      <c r="C23" s="34">
        <v>2500</v>
      </c>
      <c r="D23" s="15"/>
      <c r="E23" s="15">
        <f t="shared" si="2"/>
        <v>2500</v>
      </c>
      <c r="F23" s="15">
        <v>3885</v>
      </c>
      <c r="G23" s="15">
        <f t="shared" si="1"/>
        <v>155.4</v>
      </c>
    </row>
    <row r="24" spans="1:7" ht="12.75">
      <c r="A24" s="13"/>
      <c r="B24" s="14" t="s">
        <v>48</v>
      </c>
      <c r="C24" s="34">
        <v>10</v>
      </c>
      <c r="D24" s="15"/>
      <c r="E24" s="15">
        <f t="shared" si="2"/>
        <v>10</v>
      </c>
      <c r="F24" s="15">
        <v>98.8</v>
      </c>
      <c r="G24" s="15">
        <f t="shared" si="1"/>
        <v>987.9999999999999</v>
      </c>
    </row>
    <row r="25" spans="1:7" ht="5.25" customHeight="1">
      <c r="A25" s="16"/>
      <c r="B25" s="17"/>
      <c r="C25" s="34"/>
      <c r="D25" s="15"/>
      <c r="E25" s="15"/>
      <c r="F25" s="15"/>
      <c r="G25" s="15"/>
    </row>
    <row r="26" spans="1:7" ht="12.75">
      <c r="A26" s="18" t="s">
        <v>43</v>
      </c>
      <c r="B26" s="22"/>
      <c r="C26" s="35">
        <f>SUM(C27:C36)</f>
        <v>16350</v>
      </c>
      <c r="D26" s="20">
        <f>SUM(D28:D36)</f>
        <v>488</v>
      </c>
      <c r="E26" s="20">
        <f>D26+C26</f>
        <v>16838</v>
      </c>
      <c r="F26" s="20">
        <f>SUM(F27:F36)</f>
        <v>19320.100000000002</v>
      </c>
      <c r="G26" s="20">
        <f>F26/E26*100</f>
        <v>114.74106188383419</v>
      </c>
    </row>
    <row r="27" spans="1:7" ht="12.75">
      <c r="A27" s="13"/>
      <c r="B27" s="14" t="s">
        <v>18</v>
      </c>
      <c r="C27" s="34">
        <v>9000</v>
      </c>
      <c r="D27" s="21"/>
      <c r="E27" s="15">
        <f>D27+C27</f>
        <v>9000</v>
      </c>
      <c r="F27" s="15">
        <v>10282.7</v>
      </c>
      <c r="G27" s="15">
        <f>F27/E27*100</f>
        <v>114.25222222222222</v>
      </c>
    </row>
    <row r="28" spans="1:7" ht="12.75">
      <c r="A28" s="13"/>
      <c r="B28" s="14" t="s">
        <v>12</v>
      </c>
      <c r="C28" s="36">
        <v>600</v>
      </c>
      <c r="D28" s="21"/>
      <c r="E28" s="15">
        <f t="shared" si="2"/>
        <v>600</v>
      </c>
      <c r="F28" s="15">
        <v>602.4</v>
      </c>
      <c r="G28" s="15">
        <f t="shared" si="1"/>
        <v>100.4</v>
      </c>
    </row>
    <row r="29" spans="1:7" ht="12.75">
      <c r="A29" s="13"/>
      <c r="B29" s="14" t="s">
        <v>13</v>
      </c>
      <c r="C29" s="36">
        <v>10</v>
      </c>
      <c r="D29" s="21"/>
      <c r="E29" s="15">
        <f t="shared" si="2"/>
        <v>10</v>
      </c>
      <c r="F29" s="15">
        <v>33.1</v>
      </c>
      <c r="G29" s="15">
        <f t="shared" si="1"/>
        <v>331</v>
      </c>
    </row>
    <row r="30" spans="1:7" ht="12.75">
      <c r="A30" s="13"/>
      <c r="B30" s="14" t="s">
        <v>14</v>
      </c>
      <c r="C30" s="36">
        <v>1500</v>
      </c>
      <c r="D30" s="21"/>
      <c r="E30" s="15">
        <f t="shared" si="2"/>
        <v>1500</v>
      </c>
      <c r="F30" s="15">
        <v>1542.7</v>
      </c>
      <c r="G30" s="15">
        <f t="shared" si="1"/>
        <v>102.84666666666666</v>
      </c>
    </row>
    <row r="31" spans="1:7" ht="12.75">
      <c r="A31" s="13"/>
      <c r="B31" s="14" t="s">
        <v>15</v>
      </c>
      <c r="C31" s="36">
        <v>200</v>
      </c>
      <c r="D31" s="21"/>
      <c r="E31" s="15">
        <f t="shared" si="2"/>
        <v>200</v>
      </c>
      <c r="F31" s="15">
        <v>64.7</v>
      </c>
      <c r="G31" s="15">
        <f t="shared" si="1"/>
        <v>32.35</v>
      </c>
    </row>
    <row r="32" spans="1:7" ht="12.75">
      <c r="A32" s="13"/>
      <c r="B32" s="14" t="s">
        <v>16</v>
      </c>
      <c r="C32" s="36">
        <v>200</v>
      </c>
      <c r="D32" s="21"/>
      <c r="E32" s="15">
        <f t="shared" si="2"/>
        <v>200</v>
      </c>
      <c r="F32" s="15">
        <v>315.4</v>
      </c>
      <c r="G32" s="15">
        <f t="shared" si="1"/>
        <v>157.7</v>
      </c>
    </row>
    <row r="33" spans="1:7" ht="12.75">
      <c r="A33" s="13"/>
      <c r="B33" s="14" t="s">
        <v>17</v>
      </c>
      <c r="C33" s="34">
        <v>3500</v>
      </c>
      <c r="D33" s="21"/>
      <c r="E33" s="15">
        <f t="shared" si="2"/>
        <v>3500</v>
      </c>
      <c r="F33" s="15">
        <v>4331</v>
      </c>
      <c r="G33" s="15">
        <f t="shared" si="1"/>
        <v>123.74285714285713</v>
      </c>
    </row>
    <row r="34" spans="1:7" ht="12.75">
      <c r="A34" s="11"/>
      <c r="B34" s="14" t="s">
        <v>52</v>
      </c>
      <c r="C34" s="15">
        <v>1200</v>
      </c>
      <c r="D34" s="21">
        <v>198</v>
      </c>
      <c r="E34" s="15">
        <f>D34+C34</f>
        <v>1398</v>
      </c>
      <c r="F34" s="15">
        <v>1398.2</v>
      </c>
      <c r="G34" s="15">
        <f>F34/E34*100</f>
        <v>100.01430615164521</v>
      </c>
    </row>
    <row r="35" spans="1:7" ht="12.75">
      <c r="A35" s="11"/>
      <c r="B35" s="14" t="s">
        <v>79</v>
      </c>
      <c r="C35" s="15">
        <v>140</v>
      </c>
      <c r="D35" s="21">
        <v>290</v>
      </c>
      <c r="E35" s="15">
        <f>D35+C35</f>
        <v>430</v>
      </c>
      <c r="F35" s="15">
        <v>702.2</v>
      </c>
      <c r="G35" s="15">
        <f>F35/E35*100</f>
        <v>163.30232558139537</v>
      </c>
    </row>
    <row r="36" spans="1:7" ht="12.75">
      <c r="A36" s="11"/>
      <c r="B36" s="14" t="s">
        <v>53</v>
      </c>
      <c r="C36" s="15"/>
      <c r="D36" s="37"/>
      <c r="E36" s="15"/>
      <c r="F36" s="15">
        <v>47.7</v>
      </c>
      <c r="G36" s="15"/>
    </row>
    <row r="37" spans="1:7" ht="13.5" thickBot="1">
      <c r="A37" s="24"/>
      <c r="B37" s="50"/>
      <c r="C37" s="29"/>
      <c r="D37" s="37"/>
      <c r="E37" s="15"/>
      <c r="F37" s="15"/>
      <c r="G37" s="15"/>
    </row>
    <row r="38" spans="1:7" ht="13.5" thickBot="1">
      <c r="A38" s="51" t="s">
        <v>19</v>
      </c>
      <c r="B38" s="54"/>
      <c r="C38" s="53">
        <f>C40+C41+C51+C57+C59+C65+C74+C76+C77+C79+C75+C78</f>
        <v>55595</v>
      </c>
      <c r="D38" s="53">
        <f>D40+D41+D51+D57+D59+D65+D74+D76+D77+D79+D75+D78</f>
        <v>8615.029999999999</v>
      </c>
      <c r="E38" s="53">
        <f>E40+E41+E51+E57+E59+E65+E74+E76+E77+E79+E75+E78</f>
        <v>64210.02999999999</v>
      </c>
      <c r="F38" s="53">
        <f>F40+F41+F51+F57+F59+F65+F74+F76+F77+F79+F75+F78</f>
        <v>65389.3</v>
      </c>
      <c r="G38" s="53">
        <f>F38/E38*100</f>
        <v>101.8365822286643</v>
      </c>
    </row>
    <row r="39" spans="1:7" ht="12.75">
      <c r="A39" s="9" t="s">
        <v>32</v>
      </c>
      <c r="B39" s="12"/>
      <c r="C39" s="38"/>
      <c r="D39" s="37"/>
      <c r="E39" s="39"/>
      <c r="F39" s="15"/>
      <c r="G39" s="15"/>
    </row>
    <row r="40" spans="1:7" ht="12.75">
      <c r="A40" s="11" t="s">
        <v>34</v>
      </c>
      <c r="B40" s="12"/>
      <c r="C40" s="40">
        <v>1200</v>
      </c>
      <c r="D40" s="41"/>
      <c r="E40" s="41">
        <f>SUM(C40:D40)</f>
        <v>1200</v>
      </c>
      <c r="F40" s="41">
        <v>1040.5</v>
      </c>
      <c r="G40" s="41">
        <f t="shared" si="1"/>
        <v>86.70833333333333</v>
      </c>
    </row>
    <row r="41" spans="1:7" ht="12.75">
      <c r="A41" s="11" t="s">
        <v>20</v>
      </c>
      <c r="B41" s="14"/>
      <c r="C41" s="40">
        <f>SUM(C42:C50)</f>
        <v>39700</v>
      </c>
      <c r="D41" s="41">
        <f>SUM(D42:D50)</f>
        <v>2116.93</v>
      </c>
      <c r="E41" s="41">
        <f aca="true" t="shared" si="3" ref="E41:E57">SUM(C41:D41)</f>
        <v>41816.93</v>
      </c>
      <c r="F41" s="41">
        <f>SUM(F42:F50)</f>
        <v>38525.700000000004</v>
      </c>
      <c r="G41" s="41">
        <f t="shared" si="1"/>
        <v>92.12943178755592</v>
      </c>
    </row>
    <row r="42" spans="1:7" ht="12.75">
      <c r="A42" s="13"/>
      <c r="B42" s="14" t="s">
        <v>33</v>
      </c>
      <c r="C42" s="42">
        <v>5500</v>
      </c>
      <c r="D42" s="43">
        <v>109</v>
      </c>
      <c r="E42" s="43">
        <f t="shared" si="3"/>
        <v>5609</v>
      </c>
      <c r="F42" s="43">
        <v>5645.3</v>
      </c>
      <c r="G42" s="43">
        <f t="shared" si="1"/>
        <v>100.64717418434658</v>
      </c>
    </row>
    <row r="43" spans="1:7" ht="12.75">
      <c r="A43" s="13"/>
      <c r="B43" s="14" t="s">
        <v>35</v>
      </c>
      <c r="C43" s="42">
        <v>450</v>
      </c>
      <c r="D43" s="43"/>
      <c r="E43" s="43">
        <f t="shared" si="3"/>
        <v>450</v>
      </c>
      <c r="F43" s="43">
        <v>586</v>
      </c>
      <c r="G43" s="43">
        <f t="shared" si="1"/>
        <v>130.22222222222223</v>
      </c>
    </row>
    <row r="44" spans="1:7" ht="12.75">
      <c r="A44" s="13"/>
      <c r="B44" s="14" t="s">
        <v>36</v>
      </c>
      <c r="C44" s="42">
        <v>500</v>
      </c>
      <c r="D44" s="41"/>
      <c r="E44" s="43">
        <f t="shared" si="3"/>
        <v>500</v>
      </c>
      <c r="F44" s="43">
        <v>221.5</v>
      </c>
      <c r="G44" s="43">
        <f t="shared" si="1"/>
        <v>44.3</v>
      </c>
    </row>
    <row r="45" spans="1:7" ht="12.75">
      <c r="A45" s="13"/>
      <c r="B45" s="14" t="s">
        <v>80</v>
      </c>
      <c r="C45" s="42">
        <v>700</v>
      </c>
      <c r="D45" s="41"/>
      <c r="E45" s="43">
        <f t="shared" si="3"/>
        <v>700</v>
      </c>
      <c r="F45" s="43">
        <v>1003.3</v>
      </c>
      <c r="G45" s="43">
        <f t="shared" si="1"/>
        <v>143.32857142857142</v>
      </c>
    </row>
    <row r="46" spans="1:7" ht="12.75">
      <c r="A46" s="13"/>
      <c r="B46" s="14" t="s">
        <v>37</v>
      </c>
      <c r="C46" s="42">
        <v>25000</v>
      </c>
      <c r="D46" s="43">
        <v>2000</v>
      </c>
      <c r="E46" s="43">
        <f t="shared" si="3"/>
        <v>27000</v>
      </c>
      <c r="F46" s="43">
        <v>22716.7</v>
      </c>
      <c r="G46" s="43">
        <f t="shared" si="1"/>
        <v>84.13592592592593</v>
      </c>
    </row>
    <row r="47" spans="1:7" ht="12.75">
      <c r="A47" s="13"/>
      <c r="B47" s="23" t="s">
        <v>38</v>
      </c>
      <c r="C47" s="42">
        <v>3500</v>
      </c>
      <c r="D47" s="43">
        <v>7.93</v>
      </c>
      <c r="E47" s="43">
        <f t="shared" si="3"/>
        <v>3507.93</v>
      </c>
      <c r="F47" s="43">
        <v>4198.4</v>
      </c>
      <c r="G47" s="43">
        <f t="shared" si="1"/>
        <v>119.6831179641555</v>
      </c>
    </row>
    <row r="48" spans="1:7" ht="12.75">
      <c r="A48" s="13"/>
      <c r="B48" s="14" t="s">
        <v>28</v>
      </c>
      <c r="C48" s="42">
        <v>2500</v>
      </c>
      <c r="D48" s="43"/>
      <c r="E48" s="43">
        <f t="shared" si="3"/>
        <v>2500</v>
      </c>
      <c r="F48" s="43">
        <v>2511.5</v>
      </c>
      <c r="G48" s="43">
        <f t="shared" si="1"/>
        <v>100.46</v>
      </c>
    </row>
    <row r="49" spans="1:7" ht="12.75">
      <c r="A49" s="13"/>
      <c r="B49" s="14" t="s">
        <v>59</v>
      </c>
      <c r="C49" s="42">
        <v>50</v>
      </c>
      <c r="D49" s="43">
        <v>0</v>
      </c>
      <c r="E49" s="43">
        <f>SUM(C49:D49)</f>
        <v>50</v>
      </c>
      <c r="F49" s="43">
        <v>45.2</v>
      </c>
      <c r="G49" s="43">
        <f t="shared" si="1"/>
        <v>90.4</v>
      </c>
    </row>
    <row r="50" spans="1:7" ht="12.75">
      <c r="A50" s="13"/>
      <c r="B50" s="14" t="s">
        <v>21</v>
      </c>
      <c r="C50" s="42">
        <v>1500</v>
      </c>
      <c r="D50" s="43"/>
      <c r="E50" s="43">
        <f t="shared" si="3"/>
        <v>1500</v>
      </c>
      <c r="F50" s="43">
        <v>1597.8</v>
      </c>
      <c r="G50" s="43">
        <f t="shared" si="1"/>
        <v>106.52</v>
      </c>
    </row>
    <row r="51" spans="1:7" ht="12.75">
      <c r="A51" s="11" t="s">
        <v>22</v>
      </c>
      <c r="B51" s="12"/>
      <c r="C51" s="40">
        <f>SUM(C52:C56)</f>
        <v>2600</v>
      </c>
      <c r="D51" s="40">
        <f>SUM(D52:D56)</f>
        <v>597</v>
      </c>
      <c r="E51" s="40">
        <f>SUM(E52:E56)</f>
        <v>3197</v>
      </c>
      <c r="F51" s="40">
        <f>SUM(F52:F56)</f>
        <v>3472.6</v>
      </c>
      <c r="G51" s="41">
        <f t="shared" si="1"/>
        <v>108.62058179543321</v>
      </c>
    </row>
    <row r="52" spans="1:7" ht="12.75">
      <c r="A52" s="13"/>
      <c r="B52" s="14" t="s">
        <v>81</v>
      </c>
      <c r="C52" s="42">
        <v>200</v>
      </c>
      <c r="D52" s="43"/>
      <c r="E52" s="43">
        <f t="shared" si="3"/>
        <v>200</v>
      </c>
      <c r="F52" s="43">
        <v>218.5</v>
      </c>
      <c r="G52" s="43">
        <f t="shared" si="1"/>
        <v>109.25</v>
      </c>
    </row>
    <row r="53" spans="1:7" ht="12.75">
      <c r="A53" s="13"/>
      <c r="B53" s="14" t="s">
        <v>82</v>
      </c>
      <c r="C53" s="42">
        <v>1500</v>
      </c>
      <c r="D53" s="43">
        <v>300</v>
      </c>
      <c r="E53" s="43">
        <f t="shared" si="3"/>
        <v>1800</v>
      </c>
      <c r="F53" s="43">
        <v>2048.4</v>
      </c>
      <c r="G53" s="43">
        <f t="shared" si="1"/>
        <v>113.80000000000001</v>
      </c>
    </row>
    <row r="54" spans="1:7" ht="12.75">
      <c r="A54" s="13"/>
      <c r="B54" s="14" t="s">
        <v>83</v>
      </c>
      <c r="C54" s="42">
        <v>700</v>
      </c>
      <c r="D54" s="43"/>
      <c r="E54" s="43">
        <f t="shared" si="3"/>
        <v>700</v>
      </c>
      <c r="F54" s="43">
        <v>523.5</v>
      </c>
      <c r="G54" s="43">
        <f t="shared" si="1"/>
        <v>74.78571428571429</v>
      </c>
    </row>
    <row r="55" spans="1:7" ht="12.75">
      <c r="A55" s="13"/>
      <c r="B55" s="14" t="s">
        <v>84</v>
      </c>
      <c r="C55" s="42">
        <v>200</v>
      </c>
      <c r="D55" s="43">
        <v>22</v>
      </c>
      <c r="E55" s="43">
        <f t="shared" si="3"/>
        <v>222</v>
      </c>
      <c r="F55" s="43">
        <v>367.2</v>
      </c>
      <c r="G55" s="43">
        <f t="shared" si="1"/>
        <v>165.40540540540542</v>
      </c>
    </row>
    <row r="56" spans="1:7" ht="12.75">
      <c r="A56" s="13"/>
      <c r="B56" s="14" t="s">
        <v>56</v>
      </c>
      <c r="C56" s="42"/>
      <c r="D56" s="43">
        <v>275</v>
      </c>
      <c r="E56" s="43">
        <f t="shared" si="3"/>
        <v>275</v>
      </c>
      <c r="F56" s="43">
        <v>315</v>
      </c>
      <c r="G56" s="43">
        <f t="shared" si="1"/>
        <v>114.54545454545455</v>
      </c>
    </row>
    <row r="57" spans="1:7" ht="13.5" thickBot="1">
      <c r="A57" s="24" t="s">
        <v>29</v>
      </c>
      <c r="B57" s="25"/>
      <c r="C57" s="44"/>
      <c r="D57" s="45">
        <v>47.7</v>
      </c>
      <c r="E57" s="45">
        <f t="shared" si="3"/>
        <v>47.7</v>
      </c>
      <c r="F57" s="45">
        <v>1628.9</v>
      </c>
      <c r="G57" s="45">
        <f t="shared" si="1"/>
        <v>3414.8846960167716</v>
      </c>
    </row>
    <row r="58" spans="1:7" ht="13.5" thickBot="1">
      <c r="A58" s="4" t="s">
        <v>0</v>
      </c>
      <c r="B58" s="5"/>
      <c r="C58" s="46" t="s">
        <v>39</v>
      </c>
      <c r="D58" s="47" t="s">
        <v>40</v>
      </c>
      <c r="E58" s="47" t="s">
        <v>41</v>
      </c>
      <c r="F58" s="47" t="s">
        <v>51</v>
      </c>
      <c r="G58" s="47" t="s">
        <v>42</v>
      </c>
    </row>
    <row r="59" spans="1:7" ht="12.75">
      <c r="A59" s="26" t="s">
        <v>23</v>
      </c>
      <c r="B59" s="10"/>
      <c r="C59" s="48">
        <f>SUM(C60:C64)</f>
        <v>8095</v>
      </c>
      <c r="D59" s="41">
        <f>SUM(D60:D64)</f>
        <v>1185</v>
      </c>
      <c r="E59" s="41">
        <f>SUM(E60:E64)</f>
        <v>9280</v>
      </c>
      <c r="F59" s="41">
        <f>SUM(F60:F64)</f>
        <v>9661.1</v>
      </c>
      <c r="G59" s="41">
        <f t="shared" si="1"/>
        <v>104.10668103448278</v>
      </c>
    </row>
    <row r="60" spans="1:7" ht="12.75">
      <c r="A60" s="62" t="s">
        <v>32</v>
      </c>
      <c r="B60" s="14" t="s">
        <v>31</v>
      </c>
      <c r="C60" s="42">
        <v>800</v>
      </c>
      <c r="D60" s="43"/>
      <c r="E60" s="43">
        <f>SUM(C60:D60)</f>
        <v>800</v>
      </c>
      <c r="F60" s="43">
        <v>800.7</v>
      </c>
      <c r="G60" s="43">
        <f t="shared" si="1"/>
        <v>100.08749999999999</v>
      </c>
    </row>
    <row r="61" spans="1:7" ht="12.75">
      <c r="A61" s="13"/>
      <c r="B61" s="23" t="s">
        <v>30</v>
      </c>
      <c r="C61" s="42">
        <v>6295</v>
      </c>
      <c r="D61" s="43">
        <v>-20</v>
      </c>
      <c r="E61" s="43">
        <f>SUM(C61:D61)</f>
        <v>6275</v>
      </c>
      <c r="F61" s="43">
        <v>6295.8</v>
      </c>
      <c r="G61" s="43">
        <f t="shared" si="1"/>
        <v>100.33147410358565</v>
      </c>
    </row>
    <row r="62" spans="1:7" ht="12.75">
      <c r="A62" s="13"/>
      <c r="B62" s="23" t="s">
        <v>85</v>
      </c>
      <c r="C62" s="42"/>
      <c r="D62" s="43">
        <v>20</v>
      </c>
      <c r="E62" s="43">
        <f>SUM(C62:D62)</f>
        <v>20</v>
      </c>
      <c r="F62" s="43">
        <v>21.3</v>
      </c>
      <c r="G62" s="43">
        <f t="shared" si="1"/>
        <v>106.5</v>
      </c>
    </row>
    <row r="63" spans="1:7" ht="12.75">
      <c r="A63" s="13"/>
      <c r="B63" s="14" t="s">
        <v>58</v>
      </c>
      <c r="C63" s="42">
        <v>0</v>
      </c>
      <c r="D63" s="43">
        <v>915</v>
      </c>
      <c r="E63" s="43">
        <f>SUM(C63:D63)</f>
        <v>915</v>
      </c>
      <c r="F63" s="43">
        <v>1109.3</v>
      </c>
      <c r="G63" s="43">
        <f t="shared" si="1"/>
        <v>121.23497267759562</v>
      </c>
    </row>
    <row r="64" spans="1:7" ht="12.75">
      <c r="A64" s="13"/>
      <c r="B64" s="14" t="s">
        <v>24</v>
      </c>
      <c r="C64" s="42">
        <v>1000</v>
      </c>
      <c r="D64" s="43">
        <v>270</v>
      </c>
      <c r="E64" s="43">
        <f>SUM(C64:D64)</f>
        <v>1270</v>
      </c>
      <c r="F64" s="43">
        <v>1434</v>
      </c>
      <c r="G64" s="43">
        <f t="shared" si="1"/>
        <v>112.91338582677166</v>
      </c>
    </row>
    <row r="65" spans="1:7" ht="12.75">
      <c r="A65" s="11" t="s">
        <v>49</v>
      </c>
      <c r="B65" s="12"/>
      <c r="C65" s="40">
        <f>SUM(C66:C73)</f>
        <v>4000</v>
      </c>
      <c r="D65" s="41">
        <f>SUM(D66:D73)</f>
        <v>275</v>
      </c>
      <c r="E65" s="41">
        <f>SUM(E66:E73)</f>
        <v>4275</v>
      </c>
      <c r="F65" s="41">
        <f>SUM(F66:F73)</f>
        <v>6205.3</v>
      </c>
      <c r="G65" s="41">
        <f t="shared" si="1"/>
        <v>145.15321637426902</v>
      </c>
    </row>
    <row r="66" spans="1:7" ht="12.75">
      <c r="A66" s="62" t="s">
        <v>32</v>
      </c>
      <c r="B66" s="31" t="s">
        <v>45</v>
      </c>
      <c r="C66" s="36">
        <v>1700</v>
      </c>
      <c r="D66" s="21"/>
      <c r="E66" s="21">
        <f aca="true" t="shared" si="4" ref="E66:E73">SUM(C66:D66)</f>
        <v>1700</v>
      </c>
      <c r="F66" s="21">
        <v>2337.7</v>
      </c>
      <c r="G66" s="43">
        <f t="shared" si="1"/>
        <v>137.51176470588234</v>
      </c>
    </row>
    <row r="67" spans="1:7" ht="12.75">
      <c r="A67" s="13"/>
      <c r="B67" s="32" t="s">
        <v>44</v>
      </c>
      <c r="C67" s="36">
        <v>100</v>
      </c>
      <c r="D67" s="21">
        <v>250</v>
      </c>
      <c r="E67" s="21">
        <f t="shared" si="4"/>
        <v>350</v>
      </c>
      <c r="F67" s="21">
        <v>361.2</v>
      </c>
      <c r="G67" s="43">
        <f t="shared" si="1"/>
        <v>103.2</v>
      </c>
    </row>
    <row r="68" spans="1:7" ht="12.75">
      <c r="A68" s="13"/>
      <c r="B68" s="31" t="s">
        <v>46</v>
      </c>
      <c r="C68" s="36">
        <v>200</v>
      </c>
      <c r="D68" s="21">
        <v>0</v>
      </c>
      <c r="E68" s="21">
        <f t="shared" si="4"/>
        <v>200</v>
      </c>
      <c r="F68" s="21">
        <v>352.1</v>
      </c>
      <c r="G68" s="43">
        <f t="shared" si="1"/>
        <v>176.05</v>
      </c>
    </row>
    <row r="69" spans="1:7" ht="12.75">
      <c r="A69" s="13"/>
      <c r="B69" s="31" t="s">
        <v>47</v>
      </c>
      <c r="C69" s="36">
        <v>1500</v>
      </c>
      <c r="D69" s="21"/>
      <c r="E69" s="21">
        <f t="shared" si="4"/>
        <v>1500</v>
      </c>
      <c r="F69" s="21">
        <v>2068.8</v>
      </c>
      <c r="G69" s="43">
        <f t="shared" si="1"/>
        <v>137.92000000000002</v>
      </c>
    </row>
    <row r="70" spans="1:7" ht="12.75">
      <c r="A70" s="13"/>
      <c r="B70" s="31" t="s">
        <v>57</v>
      </c>
      <c r="C70" s="36"/>
      <c r="D70" s="21"/>
      <c r="E70" s="21"/>
      <c r="F70" s="21">
        <v>216.5</v>
      </c>
      <c r="G70" s="43"/>
    </row>
    <row r="71" spans="1:7" ht="12.75">
      <c r="A71" s="13"/>
      <c r="B71" s="31" t="s">
        <v>87</v>
      </c>
      <c r="C71" s="36"/>
      <c r="D71" s="21"/>
      <c r="E71" s="21"/>
      <c r="F71" s="21">
        <v>85.1</v>
      </c>
      <c r="G71" s="43"/>
    </row>
    <row r="72" spans="1:7" ht="12.75">
      <c r="A72" s="13"/>
      <c r="B72" s="31" t="s">
        <v>60</v>
      </c>
      <c r="C72" s="36"/>
      <c r="D72" s="21">
        <v>5</v>
      </c>
      <c r="E72" s="21">
        <f>SUM(C72:D72)</f>
        <v>5</v>
      </c>
      <c r="F72" s="21">
        <v>420.8</v>
      </c>
      <c r="G72" s="43">
        <f>F72/E72*100</f>
        <v>8416</v>
      </c>
    </row>
    <row r="73" spans="1:7" ht="12.75">
      <c r="A73" s="13"/>
      <c r="B73" s="31" t="s">
        <v>89</v>
      </c>
      <c r="C73" s="36">
        <v>500</v>
      </c>
      <c r="D73" s="21">
        <v>20</v>
      </c>
      <c r="E73" s="21">
        <f t="shared" si="4"/>
        <v>520</v>
      </c>
      <c r="F73" s="21">
        <v>363.1</v>
      </c>
      <c r="G73" s="43">
        <f aca="true" t="shared" si="5" ref="G73:G106">F73/E73*100</f>
        <v>69.82692307692308</v>
      </c>
    </row>
    <row r="74" spans="1:7" ht="12.75">
      <c r="A74" s="11" t="s">
        <v>61</v>
      </c>
      <c r="B74" s="31"/>
      <c r="C74" s="42"/>
      <c r="D74" s="41">
        <v>788</v>
      </c>
      <c r="E74" s="41">
        <f aca="true" t="shared" si="6" ref="E74:E79">SUM(C74:D74)</f>
        <v>788</v>
      </c>
      <c r="F74" s="41">
        <v>788</v>
      </c>
      <c r="G74" s="41">
        <f t="shared" si="5"/>
        <v>100</v>
      </c>
    </row>
    <row r="75" spans="1:7" ht="12.75">
      <c r="A75" s="11" t="s">
        <v>86</v>
      </c>
      <c r="B75" s="31"/>
      <c r="C75" s="42"/>
      <c r="D75" s="37">
        <v>1077.7</v>
      </c>
      <c r="E75" s="37">
        <f t="shared" si="6"/>
        <v>1077.7</v>
      </c>
      <c r="F75" s="37">
        <v>1077.7</v>
      </c>
      <c r="G75" s="41">
        <f t="shared" si="5"/>
        <v>100</v>
      </c>
    </row>
    <row r="76" spans="1:7" ht="12.75">
      <c r="A76" s="11" t="s">
        <v>26</v>
      </c>
      <c r="B76" s="12"/>
      <c r="C76" s="40"/>
      <c r="D76" s="37">
        <v>2217.2</v>
      </c>
      <c r="E76" s="37">
        <f t="shared" si="6"/>
        <v>2217.2</v>
      </c>
      <c r="F76" s="37">
        <v>2217.2</v>
      </c>
      <c r="G76" s="41">
        <f t="shared" si="5"/>
        <v>100</v>
      </c>
    </row>
    <row r="77" spans="1:7" ht="12.75">
      <c r="A77" s="11" t="s">
        <v>54</v>
      </c>
      <c r="B77" s="12"/>
      <c r="C77" s="40"/>
      <c r="D77" s="37"/>
      <c r="E77" s="37">
        <f t="shared" si="6"/>
        <v>0</v>
      </c>
      <c r="F77" s="37">
        <v>453.4</v>
      </c>
      <c r="G77" s="41"/>
    </row>
    <row r="78" spans="1:7" ht="12.75">
      <c r="A78" s="11" t="s">
        <v>88</v>
      </c>
      <c r="B78" s="12"/>
      <c r="C78" s="40"/>
      <c r="D78" s="37">
        <v>310.5</v>
      </c>
      <c r="E78" s="37">
        <f t="shared" si="6"/>
        <v>310.5</v>
      </c>
      <c r="F78" s="37">
        <v>318.1</v>
      </c>
      <c r="G78" s="41">
        <f t="shared" si="5"/>
        <v>102.44766505636072</v>
      </c>
    </row>
    <row r="79" spans="1:7" ht="12.75">
      <c r="A79" s="11" t="s">
        <v>55</v>
      </c>
      <c r="B79" s="12"/>
      <c r="C79" s="40"/>
      <c r="D79" s="37"/>
      <c r="E79" s="37">
        <f t="shared" si="6"/>
        <v>0</v>
      </c>
      <c r="F79" s="37">
        <v>0.8</v>
      </c>
      <c r="G79" s="41"/>
    </row>
    <row r="80" spans="1:7" ht="13.5" thickBot="1">
      <c r="A80" s="27"/>
      <c r="B80" s="28"/>
      <c r="C80" s="49"/>
      <c r="D80" s="43"/>
      <c r="E80" s="43"/>
      <c r="F80" s="43"/>
      <c r="G80" s="43"/>
    </row>
    <row r="81" spans="1:7" ht="13.5" thickBot="1">
      <c r="A81" s="51" t="s">
        <v>50</v>
      </c>
      <c r="B81" s="55"/>
      <c r="C81" s="52">
        <f>SUM(C82:C95)</f>
        <v>116870.2</v>
      </c>
      <c r="D81" s="53">
        <f>SUM(D82:D95)</f>
        <v>76904.8</v>
      </c>
      <c r="E81" s="53">
        <f>SUM(E82:E95)</f>
        <v>193775.00000000003</v>
      </c>
      <c r="F81" s="53">
        <f>SUM(F82:F95)</f>
        <v>191173.80000000005</v>
      </c>
      <c r="G81" s="53">
        <f t="shared" si="5"/>
        <v>98.65761837182299</v>
      </c>
    </row>
    <row r="82" spans="1:7" ht="12.75">
      <c r="A82" s="9" t="s">
        <v>92</v>
      </c>
      <c r="B82" s="14"/>
      <c r="C82" s="43"/>
      <c r="D82" s="43"/>
      <c r="E82" s="43"/>
      <c r="F82" s="43"/>
      <c r="G82" s="63"/>
    </row>
    <row r="83" spans="1:7" ht="12.75">
      <c r="A83" s="62" t="s">
        <v>32</v>
      </c>
      <c r="B83" s="14"/>
      <c r="C83" s="43"/>
      <c r="D83" s="43"/>
      <c r="E83" s="43"/>
      <c r="F83" s="43"/>
      <c r="G83" s="64"/>
    </row>
    <row r="84" spans="1:7" ht="12.75">
      <c r="A84" s="13"/>
      <c r="B84" s="14" t="s">
        <v>93</v>
      </c>
      <c r="C84" s="43">
        <v>5354.2</v>
      </c>
      <c r="D84" s="43">
        <v>412.6</v>
      </c>
      <c r="E84" s="21">
        <f aca="true" t="shared" si="7" ref="E84:E95">SUM(C84:D84)</f>
        <v>5766.8</v>
      </c>
      <c r="F84" s="43">
        <v>5766.8</v>
      </c>
      <c r="G84" s="64">
        <f>F84/E84*100</f>
        <v>100</v>
      </c>
    </row>
    <row r="85" spans="1:7" ht="12.75">
      <c r="A85" s="13"/>
      <c r="B85" s="14" t="s">
        <v>94</v>
      </c>
      <c r="C85" s="43">
        <v>40124</v>
      </c>
      <c r="D85" s="43"/>
      <c r="E85" s="21">
        <f t="shared" si="7"/>
        <v>40124</v>
      </c>
      <c r="F85" s="43">
        <f>SUM(C85:D85)</f>
        <v>40124</v>
      </c>
      <c r="G85" s="64">
        <f t="shared" si="5"/>
        <v>100</v>
      </c>
    </row>
    <row r="86" spans="1:9" ht="12.75">
      <c r="A86" s="13"/>
      <c r="B86" s="14" t="s">
        <v>95</v>
      </c>
      <c r="C86" s="43">
        <v>43500</v>
      </c>
      <c r="D86" s="43">
        <v>50878.8</v>
      </c>
      <c r="E86" s="21">
        <f t="shared" si="7"/>
        <v>94378.8</v>
      </c>
      <c r="F86" s="43">
        <v>94389.6</v>
      </c>
      <c r="G86" s="64">
        <f t="shared" si="5"/>
        <v>100.01144324784804</v>
      </c>
      <c r="I86" s="90"/>
    </row>
    <row r="87" spans="1:7" ht="12.75">
      <c r="A87" s="13"/>
      <c r="B87" s="23" t="s">
        <v>96</v>
      </c>
      <c r="C87" s="43"/>
      <c r="D87" s="43">
        <v>1414</v>
      </c>
      <c r="E87" s="21">
        <f t="shared" si="7"/>
        <v>1414</v>
      </c>
      <c r="F87" s="43">
        <f>SUM(C87:D87)</f>
        <v>1414</v>
      </c>
      <c r="G87" s="64">
        <f t="shared" si="5"/>
        <v>100</v>
      </c>
    </row>
    <row r="88" spans="1:7" ht="12.75">
      <c r="A88" s="13"/>
      <c r="B88" s="23" t="s">
        <v>97</v>
      </c>
      <c r="C88" s="43">
        <v>14968</v>
      </c>
      <c r="D88" s="43">
        <v>4910</v>
      </c>
      <c r="E88" s="21">
        <f t="shared" si="7"/>
        <v>19878</v>
      </c>
      <c r="F88" s="43">
        <v>19876.9</v>
      </c>
      <c r="G88" s="64">
        <f t="shared" si="5"/>
        <v>99.99446624408895</v>
      </c>
    </row>
    <row r="89" spans="1:7" ht="12.75">
      <c r="A89" s="13"/>
      <c r="B89" s="23" t="s">
        <v>98</v>
      </c>
      <c r="C89" s="43"/>
      <c r="D89" s="43">
        <v>5827.6</v>
      </c>
      <c r="E89" s="21">
        <f t="shared" si="7"/>
        <v>5827.6</v>
      </c>
      <c r="F89" s="43">
        <v>5816.7</v>
      </c>
      <c r="G89" s="64">
        <f t="shared" si="5"/>
        <v>99.81295902258218</v>
      </c>
    </row>
    <row r="90" spans="1:7" ht="12.75">
      <c r="A90" s="13"/>
      <c r="B90" s="23" t="s">
        <v>99</v>
      </c>
      <c r="C90" s="43"/>
      <c r="D90" s="43">
        <v>7292.2</v>
      </c>
      <c r="E90" s="21">
        <f t="shared" si="7"/>
        <v>7292.2</v>
      </c>
      <c r="F90" s="43">
        <v>6706.5</v>
      </c>
      <c r="G90" s="64">
        <f t="shared" si="5"/>
        <v>91.96813033103865</v>
      </c>
    </row>
    <row r="91" spans="1:7" ht="12.75">
      <c r="A91" s="13"/>
      <c r="B91" s="14" t="s">
        <v>100</v>
      </c>
      <c r="C91" s="43"/>
      <c r="D91" s="43">
        <v>296</v>
      </c>
      <c r="E91" s="21">
        <f t="shared" si="7"/>
        <v>296</v>
      </c>
      <c r="F91" s="43">
        <f>SUM(C91:D91)</f>
        <v>296</v>
      </c>
      <c r="G91" s="64">
        <f t="shared" si="5"/>
        <v>100</v>
      </c>
    </row>
    <row r="92" spans="1:7" ht="12.75">
      <c r="A92" s="13"/>
      <c r="B92" s="14" t="s">
        <v>105</v>
      </c>
      <c r="C92" s="43">
        <v>6424</v>
      </c>
      <c r="D92" s="43"/>
      <c r="E92" s="21">
        <f>SUM(C92:D92)</f>
        <v>6424</v>
      </c>
      <c r="F92" s="43"/>
      <c r="G92" s="64"/>
    </row>
    <row r="93" spans="1:7" ht="12.75">
      <c r="A93" s="13"/>
      <c r="B93" s="14" t="s">
        <v>25</v>
      </c>
      <c r="C93" s="43">
        <v>1500</v>
      </c>
      <c r="D93" s="43">
        <v>1150</v>
      </c>
      <c r="E93" s="21">
        <f t="shared" si="7"/>
        <v>2650</v>
      </c>
      <c r="F93" s="43">
        <v>2762.6</v>
      </c>
      <c r="G93" s="64">
        <f>F93/E93*100</f>
        <v>104.24905660377357</v>
      </c>
    </row>
    <row r="94" spans="1:7" ht="12.75">
      <c r="A94" s="13"/>
      <c r="B94" s="14" t="s">
        <v>101</v>
      </c>
      <c r="C94" s="43"/>
      <c r="D94" s="43">
        <v>3873.6</v>
      </c>
      <c r="E94" s="21">
        <f t="shared" si="7"/>
        <v>3873.6</v>
      </c>
      <c r="F94" s="43">
        <v>3873.6</v>
      </c>
      <c r="G94" s="64">
        <f>F94/E94*100</f>
        <v>100</v>
      </c>
    </row>
    <row r="95" spans="1:7" ht="13.5" thickBot="1">
      <c r="A95" s="27"/>
      <c r="B95" s="61" t="s">
        <v>27</v>
      </c>
      <c r="C95" s="72">
        <v>5000</v>
      </c>
      <c r="D95" s="60">
        <v>850</v>
      </c>
      <c r="E95" s="72">
        <f t="shared" si="7"/>
        <v>5850</v>
      </c>
      <c r="F95" s="60">
        <v>10147.1</v>
      </c>
      <c r="G95" s="65">
        <f t="shared" si="5"/>
        <v>173.45470085470086</v>
      </c>
    </row>
    <row r="96" spans="1:7" ht="13.5" thickBot="1">
      <c r="A96" s="88"/>
      <c r="B96" s="66"/>
      <c r="C96" s="67"/>
      <c r="D96" s="67"/>
      <c r="E96" s="67"/>
      <c r="F96" s="67"/>
      <c r="G96" s="89"/>
    </row>
    <row r="97" spans="1:7" ht="13.5" thickBot="1">
      <c r="A97" s="4" t="s">
        <v>0</v>
      </c>
      <c r="B97" s="5"/>
      <c r="C97" s="46" t="s">
        <v>39</v>
      </c>
      <c r="D97" s="47" t="s">
        <v>40</v>
      </c>
      <c r="E97" s="47" t="s">
        <v>41</v>
      </c>
      <c r="F97" s="47" t="s">
        <v>51</v>
      </c>
      <c r="G97" s="47" t="s">
        <v>42</v>
      </c>
    </row>
    <row r="98" spans="1:7" ht="13.5" thickBot="1">
      <c r="A98" s="56" t="s">
        <v>62</v>
      </c>
      <c r="B98" s="57"/>
      <c r="C98" s="58">
        <f>SUM(C100:C103)</f>
        <v>10000</v>
      </c>
      <c r="D98" s="59">
        <f>SUM(D100:D103)</f>
        <v>1084.6</v>
      </c>
      <c r="E98" s="59">
        <f>SUM(E99:E104)</f>
        <v>11084.6</v>
      </c>
      <c r="F98" s="59">
        <f>SUM(F99:F104)</f>
        <v>26241.1</v>
      </c>
      <c r="G98" s="59">
        <f t="shared" si="5"/>
        <v>236.73474911137973</v>
      </c>
    </row>
    <row r="99" spans="1:7" ht="12.75">
      <c r="A99" s="9" t="s">
        <v>32</v>
      </c>
      <c r="B99" s="30"/>
      <c r="C99" s="40"/>
      <c r="D99" s="43"/>
      <c r="E99" s="43"/>
      <c r="F99" s="43"/>
      <c r="G99" s="43"/>
    </row>
    <row r="100" spans="1:7" ht="12.75">
      <c r="A100" s="13"/>
      <c r="B100" s="7" t="s">
        <v>63</v>
      </c>
      <c r="C100" s="15">
        <v>8000</v>
      </c>
      <c r="D100" s="43"/>
      <c r="E100" s="43">
        <f>SUM(C100:D100)</f>
        <v>8000</v>
      </c>
      <c r="F100" s="43">
        <v>17750.4</v>
      </c>
      <c r="G100" s="43">
        <f t="shared" si="5"/>
        <v>221.88000000000002</v>
      </c>
    </row>
    <row r="101" spans="1:7" ht="12.75">
      <c r="A101" s="13"/>
      <c r="B101" s="7" t="s">
        <v>91</v>
      </c>
      <c r="C101" s="15"/>
      <c r="D101" s="43"/>
      <c r="E101" s="43"/>
      <c r="F101" s="43">
        <v>1</v>
      </c>
      <c r="G101" s="43"/>
    </row>
    <row r="102" spans="1:7" ht="12.75">
      <c r="A102" s="13"/>
      <c r="B102" s="7" t="s">
        <v>64</v>
      </c>
      <c r="C102" s="15">
        <v>2000</v>
      </c>
      <c r="D102" s="43"/>
      <c r="E102" s="43">
        <f>SUM(C102:D102)</f>
        <v>2000</v>
      </c>
      <c r="F102" s="21">
        <v>7400.6</v>
      </c>
      <c r="G102" s="43">
        <f t="shared" si="5"/>
        <v>370.03000000000003</v>
      </c>
    </row>
    <row r="103" spans="1:7" ht="12.75">
      <c r="A103" s="13"/>
      <c r="B103" s="7" t="s">
        <v>66</v>
      </c>
      <c r="C103" s="15"/>
      <c r="D103" s="43">
        <v>1084.6</v>
      </c>
      <c r="E103" s="43">
        <f>SUM(C103:D103)</f>
        <v>1084.6</v>
      </c>
      <c r="F103" s="21">
        <v>1084.6</v>
      </c>
      <c r="G103" s="43">
        <f t="shared" si="5"/>
        <v>100</v>
      </c>
    </row>
    <row r="104" spans="1:7" ht="12.75">
      <c r="A104" s="13"/>
      <c r="B104" s="7" t="s">
        <v>65</v>
      </c>
      <c r="C104" s="15"/>
      <c r="D104" s="43"/>
      <c r="E104" s="43"/>
      <c r="F104" s="43">
        <v>4.5</v>
      </c>
      <c r="G104" s="43"/>
    </row>
    <row r="105" spans="1:7" ht="8.25" customHeight="1" thickBot="1">
      <c r="A105" s="27"/>
      <c r="B105" s="7"/>
      <c r="C105" s="29"/>
      <c r="D105" s="43"/>
      <c r="E105" s="43"/>
      <c r="F105" s="43"/>
      <c r="G105" s="43"/>
    </row>
    <row r="106" spans="1:7" ht="13.5" thickBot="1">
      <c r="A106" s="84" t="s">
        <v>90</v>
      </c>
      <c r="B106" s="85"/>
      <c r="C106" s="82">
        <f>C98+C81+C38+C5</f>
        <v>446150.2</v>
      </c>
      <c r="D106" s="82">
        <f>D98+D81+D38+D5</f>
        <v>71892.43000000001</v>
      </c>
      <c r="E106" s="82">
        <f>E98+E81+E38+E5</f>
        <v>518042.63</v>
      </c>
      <c r="F106" s="82">
        <f>F98+F81+F38+F5</f>
        <v>547596.5</v>
      </c>
      <c r="G106" s="82">
        <f t="shared" si="5"/>
        <v>105.70491081013931</v>
      </c>
    </row>
    <row r="107" spans="1:7" ht="12.75">
      <c r="A107" s="8"/>
      <c r="B107" s="8"/>
      <c r="C107" s="7"/>
      <c r="D107" s="8"/>
      <c r="E107" s="8"/>
      <c r="F107" s="8"/>
      <c r="G107" s="8"/>
    </row>
    <row r="108" spans="3:5" ht="19.5" customHeight="1" thickBot="1">
      <c r="C108" s="3"/>
      <c r="E108" s="1"/>
    </row>
    <row r="109" spans="1:7" ht="13.5" thickBot="1">
      <c r="A109" s="68" t="s">
        <v>67</v>
      </c>
      <c r="B109" s="68"/>
      <c r="C109" s="47" t="s">
        <v>39</v>
      </c>
      <c r="D109" s="47" t="s">
        <v>40</v>
      </c>
      <c r="E109" s="47" t="s">
        <v>41</v>
      </c>
      <c r="F109" s="47" t="s">
        <v>51</v>
      </c>
      <c r="G109" s="47" t="s">
        <v>42</v>
      </c>
    </row>
    <row r="110" spans="1:7" ht="12.75">
      <c r="A110" s="96" t="s">
        <v>68</v>
      </c>
      <c r="B110" s="96"/>
      <c r="C110" s="69">
        <v>263685</v>
      </c>
      <c r="D110" s="69">
        <v>-14712</v>
      </c>
      <c r="E110" s="69">
        <f>SUM(C110:D110)</f>
        <v>248973</v>
      </c>
      <c r="F110" s="69">
        <v>264792.3</v>
      </c>
      <c r="G110" s="69">
        <f>F110/E110*100</f>
        <v>106.35382149871673</v>
      </c>
    </row>
    <row r="111" spans="1:7" ht="12.75">
      <c r="A111" s="70" t="s">
        <v>69</v>
      </c>
      <c r="B111" s="70"/>
      <c r="C111" s="69">
        <v>55595</v>
      </c>
      <c r="D111" s="69">
        <v>8615</v>
      </c>
      <c r="E111" s="69">
        <f>SUM(C111:D111)</f>
        <v>64210</v>
      </c>
      <c r="F111" s="69">
        <v>65389.3</v>
      </c>
      <c r="G111" s="69">
        <f>F111/E111*100</f>
        <v>101.83662980844106</v>
      </c>
    </row>
    <row r="112" spans="1:7" ht="12.75">
      <c r="A112" s="91" t="s">
        <v>70</v>
      </c>
      <c r="B112" s="91"/>
      <c r="C112" s="69">
        <f>C81</f>
        <v>116870.2</v>
      </c>
      <c r="D112" s="69">
        <f>D81</f>
        <v>76904.8</v>
      </c>
      <c r="E112" s="69">
        <f>SUM(C112:D112)</f>
        <v>193775</v>
      </c>
      <c r="F112" s="69">
        <v>191173.8</v>
      </c>
      <c r="G112" s="69">
        <f>F112/E112*100</f>
        <v>98.65761837182299</v>
      </c>
    </row>
    <row r="113" spans="1:7" ht="13.5" thickBot="1">
      <c r="A113" s="91" t="s">
        <v>71</v>
      </c>
      <c r="B113" s="91"/>
      <c r="C113" s="69">
        <v>10000</v>
      </c>
      <c r="D113" s="69">
        <v>1084.6</v>
      </c>
      <c r="E113" s="69">
        <f>SUM(C113:D113)</f>
        <v>11084.6</v>
      </c>
      <c r="F113" s="69">
        <v>26241.1</v>
      </c>
      <c r="G113" s="69">
        <f>F113/E113*100</f>
        <v>236.73474911137973</v>
      </c>
    </row>
    <row r="114" spans="1:7" ht="13.5" thickBot="1">
      <c r="A114" s="92" t="s">
        <v>72</v>
      </c>
      <c r="B114" s="92"/>
      <c r="C114" s="71">
        <f>SUM(C110:C113)</f>
        <v>446150.2</v>
      </c>
      <c r="D114" s="71">
        <f>SUM(D110:D113)</f>
        <v>71892.40000000001</v>
      </c>
      <c r="E114" s="71">
        <f>SUM(E110:E113)</f>
        <v>518042.6</v>
      </c>
      <c r="F114" s="71">
        <f>SUM(F110:F113)</f>
        <v>547596.5</v>
      </c>
      <c r="G114" s="71">
        <f>F114/E114*100</f>
        <v>105.70491693154193</v>
      </c>
    </row>
    <row r="115" ht="12.75">
      <c r="C115" s="2"/>
    </row>
    <row r="116" ht="12.75">
      <c r="C116" s="2"/>
    </row>
    <row r="117" ht="12.75">
      <c r="C117" s="2"/>
    </row>
    <row r="118" spans="2:7" ht="12.75">
      <c r="B118" s="8"/>
      <c r="C118" s="8"/>
      <c r="D118" s="8"/>
      <c r="E118" s="8"/>
      <c r="F118" s="8"/>
      <c r="G118" s="8"/>
    </row>
    <row r="119" spans="2:7" ht="12.75">
      <c r="B119" s="8"/>
      <c r="C119" s="8"/>
      <c r="D119" s="8"/>
      <c r="E119" s="8"/>
      <c r="F119" s="8"/>
      <c r="G119" s="8"/>
    </row>
    <row r="120" spans="2:7" ht="12.75">
      <c r="B120" s="8"/>
      <c r="C120" s="8"/>
      <c r="D120" s="8"/>
      <c r="E120" s="8"/>
      <c r="F120" s="8"/>
      <c r="G120" s="8"/>
    </row>
    <row r="121" spans="2:7" ht="12.75">
      <c r="B121" s="8"/>
      <c r="C121" s="8"/>
      <c r="D121" s="8"/>
      <c r="E121" s="8"/>
      <c r="F121" s="8"/>
      <c r="G121" s="8"/>
    </row>
    <row r="122" spans="2:7" ht="12.75">
      <c r="B122" s="8"/>
      <c r="C122" s="8"/>
      <c r="D122" s="8"/>
      <c r="E122" s="8"/>
      <c r="F122" s="8"/>
      <c r="G122" s="8"/>
    </row>
    <row r="123" spans="2:7" ht="12.75">
      <c r="B123" s="8"/>
      <c r="C123" s="8"/>
      <c r="D123" s="8"/>
      <c r="E123" s="8"/>
      <c r="F123" s="8"/>
      <c r="G123" s="8"/>
    </row>
    <row r="124" spans="2:7" ht="12.75">
      <c r="B124" s="8"/>
      <c r="C124" s="8"/>
      <c r="D124" s="8"/>
      <c r="E124" s="8"/>
      <c r="F124" s="8"/>
      <c r="G124" s="8"/>
    </row>
    <row r="125" spans="2:7" ht="12.75">
      <c r="B125" s="8"/>
      <c r="C125" s="8"/>
      <c r="D125" s="8"/>
      <c r="E125" s="8"/>
      <c r="F125" s="8"/>
      <c r="G125" s="8"/>
    </row>
    <row r="126" spans="2:7" ht="12.75">
      <c r="B126" s="8"/>
      <c r="C126" s="8"/>
      <c r="D126" s="8"/>
      <c r="E126" s="8"/>
      <c r="F126" s="8"/>
      <c r="G126" s="8"/>
    </row>
    <row r="127" spans="2:7" ht="12.75">
      <c r="B127" s="8"/>
      <c r="C127" s="8"/>
      <c r="D127" s="8"/>
      <c r="E127" s="8"/>
      <c r="F127" s="8"/>
      <c r="G127" s="8"/>
    </row>
    <row r="128" spans="2:7" ht="12.75">
      <c r="B128" s="8"/>
      <c r="C128" s="8"/>
      <c r="D128" s="8"/>
      <c r="E128" s="8"/>
      <c r="F128" s="8"/>
      <c r="G128" s="8"/>
    </row>
    <row r="129" spans="2:7" ht="12.75">
      <c r="B129" s="8"/>
      <c r="C129" s="8"/>
      <c r="D129" s="8"/>
      <c r="E129" s="8"/>
      <c r="F129" s="8"/>
      <c r="G129" s="8"/>
    </row>
    <row r="130" spans="2:7" ht="12.75">
      <c r="B130" s="8"/>
      <c r="C130" s="8"/>
      <c r="D130" s="8"/>
      <c r="E130" s="8"/>
      <c r="F130" s="8"/>
      <c r="G130" s="8"/>
    </row>
    <row r="131" spans="2:7" ht="12.75">
      <c r="B131" s="8"/>
      <c r="C131" s="8"/>
      <c r="D131" s="8"/>
      <c r="E131" s="8"/>
      <c r="F131" s="8"/>
      <c r="G131" s="8"/>
    </row>
    <row r="132" spans="2:7" ht="12.75">
      <c r="B132" s="8"/>
      <c r="C132" s="8"/>
      <c r="D132" s="8"/>
      <c r="E132" s="8"/>
      <c r="F132" s="8"/>
      <c r="G132" s="8"/>
    </row>
    <row r="133" spans="2:7" ht="12.75">
      <c r="B133" s="8"/>
      <c r="C133" s="8"/>
      <c r="D133" s="8"/>
      <c r="E133" s="8"/>
      <c r="F133" s="8"/>
      <c r="G133" s="8"/>
    </row>
    <row r="134" spans="2:7" ht="12.75">
      <c r="B134" s="8"/>
      <c r="C134" s="8"/>
      <c r="D134" s="8"/>
      <c r="E134" s="8"/>
      <c r="F134" s="8"/>
      <c r="G134" s="8"/>
    </row>
    <row r="135" spans="2:7" ht="12.75">
      <c r="B135" s="8"/>
      <c r="C135" s="8"/>
      <c r="D135" s="8"/>
      <c r="E135" s="8"/>
      <c r="F135" s="8"/>
      <c r="G135" s="8"/>
    </row>
    <row r="136" spans="2:7" ht="12.75">
      <c r="B136" s="8"/>
      <c r="C136" s="8"/>
      <c r="D136" s="8"/>
      <c r="E136" s="8"/>
      <c r="F136" s="8"/>
      <c r="G136" s="8"/>
    </row>
    <row r="137" spans="2:7" ht="12.75">
      <c r="B137" s="8"/>
      <c r="C137" s="8"/>
      <c r="D137" s="8"/>
      <c r="E137" s="8"/>
      <c r="F137" s="8"/>
      <c r="G137" s="8"/>
    </row>
    <row r="138" spans="2:7" ht="12.75">
      <c r="B138" s="8"/>
      <c r="C138" s="8"/>
      <c r="D138" s="8"/>
      <c r="E138" s="8"/>
      <c r="F138" s="8"/>
      <c r="G138" s="8"/>
    </row>
    <row r="139" spans="2:7" ht="12.75">
      <c r="B139" s="8"/>
      <c r="C139" s="8"/>
      <c r="D139" s="8"/>
      <c r="E139" s="8"/>
      <c r="F139" s="8"/>
      <c r="G139" s="8"/>
    </row>
    <row r="140" spans="2:7" ht="12.75">
      <c r="B140" s="8"/>
      <c r="C140" s="8"/>
      <c r="D140" s="8"/>
      <c r="E140" s="8"/>
      <c r="F140" s="8"/>
      <c r="G140" s="8"/>
    </row>
    <row r="141" spans="2:7" ht="12.75">
      <c r="B141" s="8"/>
      <c r="C141" s="8"/>
      <c r="D141" s="8"/>
      <c r="E141" s="8"/>
      <c r="F141" s="8"/>
      <c r="G141" s="8"/>
    </row>
    <row r="142" spans="2:7" ht="12.75">
      <c r="B142" s="8"/>
      <c r="C142" s="8"/>
      <c r="D142" s="8"/>
      <c r="E142" s="8"/>
      <c r="F142" s="8"/>
      <c r="G142" s="8"/>
    </row>
    <row r="143" spans="2:7" ht="12.75">
      <c r="B143" s="8"/>
      <c r="C143" s="8"/>
      <c r="D143" s="8"/>
      <c r="E143" s="8"/>
      <c r="F143" s="8"/>
      <c r="G143" s="8"/>
    </row>
    <row r="144" spans="2:7" ht="12.75">
      <c r="B144" s="8"/>
      <c r="C144" s="8"/>
      <c r="D144" s="8"/>
      <c r="E144" s="8"/>
      <c r="F144" s="8"/>
      <c r="G144" s="8"/>
    </row>
    <row r="145" spans="2:7" ht="12.75">
      <c r="B145" s="8"/>
      <c r="C145" s="8"/>
      <c r="D145" s="8"/>
      <c r="E145" s="8"/>
      <c r="F145" s="8"/>
      <c r="G145" s="8"/>
    </row>
    <row r="146" spans="2:7" ht="12.75">
      <c r="B146" s="8"/>
      <c r="C146" s="8"/>
      <c r="D146" s="8"/>
      <c r="E146" s="8"/>
      <c r="F146" s="8"/>
      <c r="G146" s="8"/>
    </row>
    <row r="147" spans="2:7" ht="12.75">
      <c r="B147" s="8"/>
      <c r="C147" s="8"/>
      <c r="D147" s="8"/>
      <c r="E147" s="8"/>
      <c r="F147" s="8"/>
      <c r="G147" s="8"/>
    </row>
    <row r="148" spans="2:7" ht="12.75">
      <c r="B148" s="8"/>
      <c r="C148" s="8"/>
      <c r="D148" s="8"/>
      <c r="E148" s="8"/>
      <c r="F148" s="8"/>
      <c r="G148" s="8"/>
    </row>
    <row r="149" spans="2:7" ht="12.75">
      <c r="B149" s="8"/>
      <c r="C149" s="8"/>
      <c r="D149" s="8"/>
      <c r="E149" s="8"/>
      <c r="F149" s="8"/>
      <c r="G149" s="8"/>
    </row>
    <row r="150" spans="2:7" ht="12.75">
      <c r="B150" s="8"/>
      <c r="C150" s="8"/>
      <c r="D150" s="8"/>
      <c r="E150" s="8"/>
      <c r="F150" s="8"/>
      <c r="G150" s="8"/>
    </row>
    <row r="151" spans="2:7" ht="12.75">
      <c r="B151" s="8"/>
      <c r="C151" s="8"/>
      <c r="D151" s="8"/>
      <c r="E151" s="8"/>
      <c r="F151" s="8"/>
      <c r="G151" s="8"/>
    </row>
    <row r="152" spans="2:7" ht="12.75">
      <c r="B152" s="8"/>
      <c r="C152" s="8"/>
      <c r="D152" s="8"/>
      <c r="E152" s="8"/>
      <c r="F152" s="8"/>
      <c r="G152" s="8"/>
    </row>
    <row r="153" spans="2:7" ht="12.75">
      <c r="B153" s="8"/>
      <c r="C153" s="8"/>
      <c r="D153" s="8"/>
      <c r="E153" s="8"/>
      <c r="F153" s="8"/>
      <c r="G153" s="8"/>
    </row>
    <row r="154" spans="2:7" ht="12.75">
      <c r="B154" s="8"/>
      <c r="C154" s="8"/>
      <c r="D154" s="8"/>
      <c r="E154" s="8"/>
      <c r="F154" s="8"/>
      <c r="G154" s="8"/>
    </row>
    <row r="155" spans="2:7" ht="12.75">
      <c r="B155" s="8"/>
      <c r="C155" s="8"/>
      <c r="D155" s="8"/>
      <c r="E155" s="8"/>
      <c r="F155" s="8"/>
      <c r="G155" s="8"/>
    </row>
    <row r="156" spans="2:7" ht="12.75">
      <c r="B156" s="8"/>
      <c r="C156" s="8"/>
      <c r="D156" s="8"/>
      <c r="E156" s="8"/>
      <c r="F156" s="8"/>
      <c r="G156" s="8"/>
    </row>
    <row r="157" spans="2:7" ht="12.75">
      <c r="B157" s="8"/>
      <c r="C157" s="8"/>
      <c r="D157" s="8"/>
      <c r="E157" s="8"/>
      <c r="F157" s="8"/>
      <c r="G157" s="8"/>
    </row>
    <row r="158" spans="2:7" ht="12.75">
      <c r="B158" s="8"/>
      <c r="C158" s="8"/>
      <c r="D158" s="8"/>
      <c r="E158" s="8"/>
      <c r="F158" s="8"/>
      <c r="G158" s="8"/>
    </row>
    <row r="159" spans="2:7" ht="12.75">
      <c r="B159" s="8"/>
      <c r="C159" s="8"/>
      <c r="D159" s="8"/>
      <c r="E159" s="8"/>
      <c r="F159" s="8"/>
      <c r="G159" s="8"/>
    </row>
    <row r="160" spans="2:7" ht="12.75">
      <c r="B160" s="8"/>
      <c r="C160" s="8"/>
      <c r="D160" s="8"/>
      <c r="E160" s="8"/>
      <c r="F160" s="8"/>
      <c r="G160" s="8"/>
    </row>
    <row r="161" spans="2:7" ht="12.75">
      <c r="B161" s="8"/>
      <c r="C161" s="8"/>
      <c r="D161" s="8"/>
      <c r="E161" s="8"/>
      <c r="F161" s="8"/>
      <c r="G161" s="8"/>
    </row>
    <row r="162" spans="2:7" ht="12.75">
      <c r="B162" s="8"/>
      <c r="C162" s="8"/>
      <c r="D162" s="8"/>
      <c r="E162" s="8"/>
      <c r="F162" s="8"/>
      <c r="G162" s="8"/>
    </row>
    <row r="163" spans="2:7" ht="12.75">
      <c r="B163" s="8"/>
      <c r="C163" s="8"/>
      <c r="D163" s="8"/>
      <c r="E163" s="8"/>
      <c r="F163" s="8"/>
      <c r="G163" s="8"/>
    </row>
    <row r="164" spans="2:7" ht="12.75">
      <c r="B164" s="8"/>
      <c r="C164" s="8"/>
      <c r="D164" s="8"/>
      <c r="E164" s="8"/>
      <c r="F164" s="8"/>
      <c r="G164" s="8"/>
    </row>
    <row r="165" spans="2:7" ht="12.75">
      <c r="B165" s="8"/>
      <c r="C165" s="8"/>
      <c r="D165" s="8"/>
      <c r="E165" s="8"/>
      <c r="F165" s="8"/>
      <c r="G165" s="8"/>
    </row>
    <row r="166" spans="2:7" ht="12.75">
      <c r="B166" s="8"/>
      <c r="C166" s="8"/>
      <c r="D166" s="8"/>
      <c r="E166" s="8"/>
      <c r="F166" s="8"/>
      <c r="G166" s="8"/>
    </row>
    <row r="167" spans="2:7" ht="12.75">
      <c r="B167" s="8"/>
      <c r="C167" s="8"/>
      <c r="D167" s="8"/>
      <c r="E167" s="8"/>
      <c r="F167" s="8"/>
      <c r="G167" s="8"/>
    </row>
    <row r="168" spans="2:7" ht="12.75">
      <c r="B168" s="8"/>
      <c r="C168" s="8"/>
      <c r="D168" s="8"/>
      <c r="E168" s="8"/>
      <c r="F168" s="8"/>
      <c r="G168" s="8"/>
    </row>
    <row r="169" spans="2:7" ht="12.75">
      <c r="B169" s="8"/>
      <c r="C169" s="8"/>
      <c r="D169" s="8"/>
      <c r="E169" s="8"/>
      <c r="F169" s="8"/>
      <c r="G169" s="8"/>
    </row>
    <row r="170" spans="2:7" ht="12.75">
      <c r="B170" s="8"/>
      <c r="C170" s="8"/>
      <c r="D170" s="8"/>
      <c r="E170" s="8"/>
      <c r="F170" s="8"/>
      <c r="G170" s="8"/>
    </row>
    <row r="171" spans="2:7" ht="12.75">
      <c r="B171" s="8"/>
      <c r="C171" s="8"/>
      <c r="D171" s="8"/>
      <c r="E171" s="8"/>
      <c r="F171" s="8"/>
      <c r="G171" s="8"/>
    </row>
    <row r="172" spans="2:7" ht="12.75">
      <c r="B172" s="8"/>
      <c r="C172" s="8"/>
      <c r="D172" s="8"/>
      <c r="E172" s="8"/>
      <c r="F172" s="8"/>
      <c r="G172" s="8"/>
    </row>
    <row r="173" spans="2:7" ht="12.75">
      <c r="B173" s="8"/>
      <c r="C173" s="8"/>
      <c r="D173" s="8"/>
      <c r="E173" s="8"/>
      <c r="F173" s="8"/>
      <c r="G173" s="8"/>
    </row>
    <row r="174" spans="2:7" ht="12.75">
      <c r="B174" s="8"/>
      <c r="C174" s="8"/>
      <c r="D174" s="8"/>
      <c r="E174" s="8"/>
      <c r="F174" s="8"/>
      <c r="G174" s="8"/>
    </row>
    <row r="175" spans="2:7" ht="12.75">
      <c r="B175" s="8"/>
      <c r="C175" s="8"/>
      <c r="D175" s="8"/>
      <c r="E175" s="8"/>
      <c r="F175" s="8"/>
      <c r="G175" s="8"/>
    </row>
    <row r="176" spans="2:7" ht="12.75">
      <c r="B176" s="8"/>
      <c r="C176" s="8"/>
      <c r="D176" s="8"/>
      <c r="E176" s="8"/>
      <c r="F176" s="8"/>
      <c r="G176" s="8"/>
    </row>
    <row r="177" spans="2:7" ht="12.75">
      <c r="B177" s="8"/>
      <c r="C177" s="8"/>
      <c r="D177" s="8"/>
      <c r="E177" s="8"/>
      <c r="F177" s="8"/>
      <c r="G177" s="8"/>
    </row>
    <row r="178" spans="2:7" ht="12.75">
      <c r="B178" s="8"/>
      <c r="C178" s="8"/>
      <c r="D178" s="8"/>
      <c r="E178" s="8"/>
      <c r="F178" s="8"/>
      <c r="G178" s="8"/>
    </row>
    <row r="179" spans="2:7" ht="12.75">
      <c r="B179" s="8"/>
      <c r="C179" s="8"/>
      <c r="D179" s="8"/>
      <c r="E179" s="8"/>
      <c r="F179" s="8"/>
      <c r="G179" s="8"/>
    </row>
    <row r="180" spans="2:7" ht="12.75">
      <c r="B180" s="8"/>
      <c r="C180" s="8"/>
      <c r="D180" s="8"/>
      <c r="E180" s="8"/>
      <c r="F180" s="8"/>
      <c r="G180" s="8"/>
    </row>
    <row r="181" spans="2:7" ht="12.75">
      <c r="B181" s="8"/>
      <c r="C181" s="8"/>
      <c r="D181" s="8"/>
      <c r="E181" s="8"/>
      <c r="F181" s="8"/>
      <c r="G181" s="8"/>
    </row>
    <row r="182" spans="2:7" ht="12.75">
      <c r="B182" s="8"/>
      <c r="C182" s="8"/>
      <c r="D182" s="8"/>
      <c r="E182" s="8"/>
      <c r="F182" s="8"/>
      <c r="G182" s="8"/>
    </row>
    <row r="183" spans="2:7" ht="12.75">
      <c r="B183" s="8"/>
      <c r="C183" s="8"/>
      <c r="D183" s="8"/>
      <c r="E183" s="8"/>
      <c r="F183" s="8"/>
      <c r="G183" s="8"/>
    </row>
    <row r="184" spans="2:7" ht="12.75">
      <c r="B184" s="8"/>
      <c r="C184" s="8"/>
      <c r="D184" s="8"/>
      <c r="E184" s="8"/>
      <c r="F184" s="8"/>
      <c r="G184" s="8"/>
    </row>
    <row r="185" spans="2:7" ht="12.75">
      <c r="B185" s="8"/>
      <c r="C185" s="8"/>
      <c r="D185" s="8"/>
      <c r="E185" s="8"/>
      <c r="F185" s="8"/>
      <c r="G185" s="8"/>
    </row>
    <row r="186" spans="2:7" ht="12.75">
      <c r="B186" s="8"/>
      <c r="C186" s="8"/>
      <c r="D186" s="8"/>
      <c r="E186" s="8"/>
      <c r="F186" s="8"/>
      <c r="G186" s="8"/>
    </row>
    <row r="187" spans="2:7" ht="12.75">
      <c r="B187" s="8"/>
      <c r="C187" s="8"/>
      <c r="D187" s="8"/>
      <c r="E187" s="8"/>
      <c r="F187" s="8"/>
      <c r="G187" s="8"/>
    </row>
    <row r="188" spans="2:7" ht="12.75">
      <c r="B188" s="8"/>
      <c r="C188" s="8"/>
      <c r="D188" s="8"/>
      <c r="E188" s="8"/>
      <c r="F188" s="8"/>
      <c r="G188" s="8"/>
    </row>
    <row r="189" spans="2:7" ht="12.75">
      <c r="B189" s="8"/>
      <c r="C189" s="8"/>
      <c r="D189" s="8"/>
      <c r="E189" s="8"/>
      <c r="F189" s="8"/>
      <c r="G189" s="8"/>
    </row>
    <row r="190" spans="2:7" ht="12.75">
      <c r="B190" s="8"/>
      <c r="C190" s="8"/>
      <c r="D190" s="8"/>
      <c r="E190" s="8"/>
      <c r="F190" s="8"/>
      <c r="G190" s="8"/>
    </row>
    <row r="191" spans="2:7" ht="12.75">
      <c r="B191" s="8"/>
      <c r="C191" s="8"/>
      <c r="D191" s="8"/>
      <c r="E191" s="8"/>
      <c r="F191" s="8"/>
      <c r="G191" s="8"/>
    </row>
    <row r="192" spans="2:7" ht="12.75">
      <c r="B192" s="8"/>
      <c r="C192" s="8"/>
      <c r="D192" s="8"/>
      <c r="E192" s="8"/>
      <c r="F192" s="8"/>
      <c r="G192" s="8"/>
    </row>
    <row r="193" spans="2:7" ht="12.75">
      <c r="B193" s="8"/>
      <c r="C193" s="8"/>
      <c r="D193" s="8"/>
      <c r="E193" s="8"/>
      <c r="F193" s="8"/>
      <c r="G193" s="8"/>
    </row>
    <row r="194" spans="2:7" ht="12.75">
      <c r="B194" s="8"/>
      <c r="C194" s="8"/>
      <c r="D194" s="8"/>
      <c r="E194" s="8"/>
      <c r="F194" s="8"/>
      <c r="G194" s="8"/>
    </row>
    <row r="195" spans="2:7" ht="12.75">
      <c r="B195" s="8"/>
      <c r="C195" s="8"/>
      <c r="D195" s="8"/>
      <c r="E195" s="8"/>
      <c r="F195" s="8"/>
      <c r="G195" s="8"/>
    </row>
    <row r="196" spans="2:7" ht="12.75">
      <c r="B196" s="8"/>
      <c r="C196" s="8"/>
      <c r="D196" s="8"/>
      <c r="E196" s="8"/>
      <c r="F196" s="8"/>
      <c r="G196" s="8"/>
    </row>
    <row r="197" spans="2:7" ht="12.75">
      <c r="B197" s="8"/>
      <c r="C197" s="8"/>
      <c r="D197" s="8"/>
      <c r="E197" s="8"/>
      <c r="F197" s="8"/>
      <c r="G197" s="8"/>
    </row>
    <row r="198" spans="2:7" ht="12.75">
      <c r="B198" s="8"/>
      <c r="C198" s="8"/>
      <c r="D198" s="8"/>
      <c r="E198" s="8"/>
      <c r="F198" s="8"/>
      <c r="G198" s="8"/>
    </row>
    <row r="199" spans="2:7" ht="12.75">
      <c r="B199" s="8"/>
      <c r="C199" s="8"/>
      <c r="D199" s="8"/>
      <c r="E199" s="8"/>
      <c r="F199" s="8"/>
      <c r="G199" s="8"/>
    </row>
    <row r="200" spans="2:7" ht="12.75">
      <c r="B200" s="8"/>
      <c r="C200" s="8"/>
      <c r="D200" s="8"/>
      <c r="E200" s="8"/>
      <c r="F200" s="8"/>
      <c r="G200" s="8"/>
    </row>
    <row r="201" spans="2:7" ht="12.75">
      <c r="B201" s="8"/>
      <c r="C201" s="8"/>
      <c r="D201" s="8"/>
      <c r="E201" s="8"/>
      <c r="F201" s="8"/>
      <c r="G201" s="8"/>
    </row>
    <row r="202" spans="2:7" ht="12.75">
      <c r="B202" s="8"/>
      <c r="C202" s="8"/>
      <c r="D202" s="8"/>
      <c r="E202" s="8"/>
      <c r="F202" s="8"/>
      <c r="G202" s="8"/>
    </row>
    <row r="203" spans="2:7" ht="12.75">
      <c r="B203" s="8"/>
      <c r="C203" s="8"/>
      <c r="D203" s="8"/>
      <c r="E203" s="8"/>
      <c r="F203" s="8"/>
      <c r="G203" s="8"/>
    </row>
    <row r="204" spans="2:7" ht="12.75">
      <c r="B204" s="8"/>
      <c r="C204" s="8"/>
      <c r="D204" s="8"/>
      <c r="E204" s="8"/>
      <c r="F204" s="8"/>
      <c r="G204" s="8"/>
    </row>
    <row r="205" spans="2:7" ht="12.75">
      <c r="B205" s="8"/>
      <c r="C205" s="8"/>
      <c r="D205" s="8"/>
      <c r="E205" s="8"/>
      <c r="F205" s="8"/>
      <c r="G205" s="8"/>
    </row>
    <row r="206" spans="2:7" ht="12.75">
      <c r="B206" s="8"/>
      <c r="C206" s="8"/>
      <c r="D206" s="8"/>
      <c r="E206" s="8"/>
      <c r="F206" s="8"/>
      <c r="G206" s="8"/>
    </row>
    <row r="207" spans="2:7" ht="12.75">
      <c r="B207" s="8"/>
      <c r="C207" s="8"/>
      <c r="D207" s="8"/>
      <c r="E207" s="8"/>
      <c r="F207" s="8"/>
      <c r="G207" s="8"/>
    </row>
    <row r="208" spans="2:7" ht="12.75">
      <c r="B208" s="8"/>
      <c r="C208" s="8"/>
      <c r="D208" s="8"/>
      <c r="E208" s="8"/>
      <c r="F208" s="8"/>
      <c r="G208" s="8"/>
    </row>
    <row r="209" spans="2:7" ht="12.75">
      <c r="B209" s="8"/>
      <c r="C209" s="8"/>
      <c r="D209" s="8"/>
      <c r="E209" s="8"/>
      <c r="F209" s="8"/>
      <c r="G209" s="8"/>
    </row>
    <row r="210" spans="2:7" ht="12.75">
      <c r="B210" s="8"/>
      <c r="C210" s="8"/>
      <c r="D210" s="8"/>
      <c r="E210" s="8"/>
      <c r="F210" s="8"/>
      <c r="G210" s="8"/>
    </row>
    <row r="211" spans="2:7" ht="12.75">
      <c r="B211" s="8"/>
      <c r="C211" s="8"/>
      <c r="D211" s="8"/>
      <c r="E211" s="8"/>
      <c r="F211" s="8"/>
      <c r="G211" s="8"/>
    </row>
    <row r="212" spans="2:7" ht="12.75">
      <c r="B212" s="8"/>
      <c r="C212" s="8"/>
      <c r="D212" s="8"/>
      <c r="E212" s="8"/>
      <c r="F212" s="8"/>
      <c r="G212" s="8"/>
    </row>
    <row r="213" spans="2:7" ht="12.75">
      <c r="B213" s="8"/>
      <c r="C213" s="8"/>
      <c r="D213" s="8"/>
      <c r="E213" s="8"/>
      <c r="F213" s="8"/>
      <c r="G213" s="8"/>
    </row>
    <row r="214" spans="2:7" ht="12.75">
      <c r="B214" s="8"/>
      <c r="C214" s="8"/>
      <c r="D214" s="8"/>
      <c r="E214" s="8"/>
      <c r="F214" s="8"/>
      <c r="G214" s="8"/>
    </row>
    <row r="215" spans="2:7" ht="12.75">
      <c r="B215" s="8"/>
      <c r="C215" s="8"/>
      <c r="D215" s="8"/>
      <c r="E215" s="8"/>
      <c r="F215" s="8"/>
      <c r="G215" s="8"/>
    </row>
  </sheetData>
  <mergeCells count="6">
    <mergeCell ref="A113:B113"/>
    <mergeCell ref="A114:B114"/>
    <mergeCell ref="A1:G1"/>
    <mergeCell ref="A2:G2"/>
    <mergeCell ref="A110:B110"/>
    <mergeCell ref="A112:B112"/>
  </mergeCells>
  <printOptions/>
  <pageMargins left="0.7874015748031497" right="0.5905511811023623" top="0.8661417322834646" bottom="0.8661417322834646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MeU Strakonice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Roháčková</dc:creator>
  <cp:keywords/>
  <dc:description/>
  <cp:lastModifiedBy>Jankovco</cp:lastModifiedBy>
  <cp:lastPrinted>2008-04-30T12:01:44Z</cp:lastPrinted>
  <dcterms:created xsi:type="dcterms:W3CDTF">2004-09-20T13:09:14Z</dcterms:created>
  <dcterms:modified xsi:type="dcterms:W3CDTF">2008-04-30T12:02:04Z</dcterms:modified>
  <cp:category/>
  <cp:version/>
  <cp:contentType/>
  <cp:contentStatus/>
</cp:coreProperties>
</file>