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185" windowWidth="9585" windowHeight="481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<sst xmlns="http://schemas.openxmlformats.org/spreadsheetml/2006/main" count="118" uniqueCount="102">
  <si>
    <t>Druh příjmu</t>
  </si>
  <si>
    <t>Daňové příjmy:</t>
  </si>
  <si>
    <t>Výlučné daňové příjmy:</t>
  </si>
  <si>
    <t>daň z nemovitostí</t>
  </si>
  <si>
    <t>Správní poplatky</t>
  </si>
  <si>
    <t>stavební povolení</t>
  </si>
  <si>
    <t>rybářské lístky</t>
  </si>
  <si>
    <t>matrika, občanské průkazy</t>
  </si>
  <si>
    <t>živnostenské listy</t>
  </si>
  <si>
    <t xml:space="preserve">tombola </t>
  </si>
  <si>
    <t>doprava</t>
  </si>
  <si>
    <t>VHP</t>
  </si>
  <si>
    <t>poplatek ze psů</t>
  </si>
  <si>
    <t>poplatek za rekr.pobyt</t>
  </si>
  <si>
    <t>poplatek za užív.veř.prostr.</t>
  </si>
  <si>
    <t>poplatek ze vstupného</t>
  </si>
  <si>
    <t>poplatek z ubytovacích kapacit</t>
  </si>
  <si>
    <t>poplatek za provozovaný VHP</t>
  </si>
  <si>
    <t>popl.za prov.syst.shrom.sběru  odp.</t>
  </si>
  <si>
    <t>Nedaňové příjmy:</t>
  </si>
  <si>
    <t>Příjmy z pronájmu majetku</t>
  </si>
  <si>
    <t>pozemky</t>
  </si>
  <si>
    <t xml:space="preserve">Přijaté sankční platby </t>
  </si>
  <si>
    <t>Přijmy z úroků a realizace finančního majetku</t>
  </si>
  <si>
    <t xml:space="preserve">úroky </t>
  </si>
  <si>
    <t>dotace obcí</t>
  </si>
  <si>
    <t>Vratky PO</t>
  </si>
  <si>
    <t>VHČ - bytové hospodářství</t>
  </si>
  <si>
    <t>nebytové prostory ostatní</t>
  </si>
  <si>
    <t xml:space="preserve">Přijaté pojistné náhrady </t>
  </si>
  <si>
    <t>dividendy Teplárna</t>
  </si>
  <si>
    <t>dividendy ČS</t>
  </si>
  <si>
    <t>z toho:</t>
  </si>
  <si>
    <t>Pivovar</t>
  </si>
  <si>
    <t>Lesy - prodej dřevní hmoty</t>
  </si>
  <si>
    <t>TS - parkovací automaty</t>
  </si>
  <si>
    <t>TS - pískovna</t>
  </si>
  <si>
    <t>TS - vodohospodářský majetek</t>
  </si>
  <si>
    <t>pronájmy prostřednictvím zřízených PO</t>
  </si>
  <si>
    <t>Schváleno</t>
  </si>
  <si>
    <t>Změny</t>
  </si>
  <si>
    <t>Upraveno</t>
  </si>
  <si>
    <t>Plnění v %</t>
  </si>
  <si>
    <t>Ostatní daně a popl. z vybraných čin.,služeb</t>
  </si>
  <si>
    <t>příspěvek na parkovací místa</t>
  </si>
  <si>
    <t>kompenzace Písek</t>
  </si>
  <si>
    <t>prodej  předmětů MIC a publikací</t>
  </si>
  <si>
    <t>EkoKom</t>
  </si>
  <si>
    <t>ostatní</t>
  </si>
  <si>
    <t>Ostatní příjmy - reklama, infosystém, nahodilé</t>
  </si>
  <si>
    <t>Přij. dotace, přísp. a granty ze SR,KÚ,NF,VHČ</t>
  </si>
  <si>
    <t>Skutečnost</t>
  </si>
  <si>
    <t>výtěžek z provozu VHP</t>
  </si>
  <si>
    <t>ostatní (znečisť. ovzduší, odnětí půdy)</t>
  </si>
  <si>
    <t>Vratky půjček z FRB</t>
  </si>
  <si>
    <t>sociální dávky - vratky</t>
  </si>
  <si>
    <t>pronájem - reklamní plochy</t>
  </si>
  <si>
    <t>přijaté dary a příspěvky</t>
  </si>
  <si>
    <t>Kapitálové příjmy:</t>
  </si>
  <si>
    <t>prodej bytů</t>
  </si>
  <si>
    <t>prodej pozemků</t>
  </si>
  <si>
    <t>prodej hmotného  majetku</t>
  </si>
  <si>
    <t>Rekapitulace</t>
  </si>
  <si>
    <t>Daňové příjmy</t>
  </si>
  <si>
    <t>Nedaňové příjmy</t>
  </si>
  <si>
    <t>Dotace, příspěvky</t>
  </si>
  <si>
    <t>Kapitálové příjmy</t>
  </si>
  <si>
    <t>Příjmy celkem</t>
  </si>
  <si>
    <t>II.  Příjmy</t>
  </si>
  <si>
    <t>DPPO placená obcí</t>
  </si>
  <si>
    <t>DPFO - závislá činnost a funkční požitky</t>
  </si>
  <si>
    <t>DPFO z kapitálových výnosů</t>
  </si>
  <si>
    <t>DPPO (bez daně placené obcí)</t>
  </si>
  <si>
    <t>příjmy za zkoušky za řidičské oprávnění</t>
  </si>
  <si>
    <t>TS - nebytové prostory</t>
  </si>
  <si>
    <t>pokuty - výstavba</t>
  </si>
  <si>
    <t>pokuty - doprava</t>
  </si>
  <si>
    <t>pokuty - MP</t>
  </si>
  <si>
    <t>pokuty - ostatní (správní,živnost.,ŽP)</t>
  </si>
  <si>
    <t>náhrady, náklady řízení</t>
  </si>
  <si>
    <t>ostatní (služby, Zátoň, …)</t>
  </si>
  <si>
    <t>Celkové příjmy za rok 2007</t>
  </si>
  <si>
    <t xml:space="preserve">(podrobný rozpis dotací viz. str.  </t>
  </si>
  <si>
    <t>dotace SR - neinvestiční - VPS</t>
  </si>
  <si>
    <t xml:space="preserve">dotace SR - souhrnný dotační vztah        </t>
  </si>
  <si>
    <t>dotace SR - ostatní neinvestiční</t>
  </si>
  <si>
    <t>dotace SR - příspěvky z úřadu práce</t>
  </si>
  <si>
    <t>dotace SR - investiční</t>
  </si>
  <si>
    <t>investiční transfer od obcí</t>
  </si>
  <si>
    <t>Sdílené daňové příjmy:</t>
  </si>
  <si>
    <t>DPFO - samostatně výdělečná činnost</t>
  </si>
  <si>
    <t>daň z přidané hodnoty</t>
  </si>
  <si>
    <t>výnosy z účtu</t>
  </si>
  <si>
    <t>dotace SF - investiční</t>
  </si>
  <si>
    <t>ZŠ Dukelská - odvod z invest. fondu</t>
  </si>
  <si>
    <t>MěÚSS - odvod z invest. fondu</t>
  </si>
  <si>
    <t>ZŠ J. z Poděbrad - odvod z invest. fondu</t>
  </si>
  <si>
    <t>invest. příspěvek - CIAO</t>
  </si>
  <si>
    <t>Plnění rozpočtu příjmů za rok 2008  v tis. Kč</t>
  </si>
  <si>
    <t>dotace JčK - neinvestiční</t>
  </si>
  <si>
    <t>dotace JčK - investiční</t>
  </si>
  <si>
    <t>platby ze zahraničí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</si>
</sst>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0.0%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4" fillId="0" borderId="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5" fillId="0" borderId="17" xfId="0" applyNumberFormat="1" applyFont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164" fontId="3" fillId="2" borderId="14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5" fillId="3" borderId="1" xfId="0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0" borderId="6" xfId="0" applyFont="1" applyBorder="1" applyAlignment="1">
      <alignment/>
    </xf>
    <xf numFmtId="166" fontId="4" fillId="2" borderId="19" xfId="0" applyNumberFormat="1" applyFont="1" applyFill="1" applyBorder="1" applyAlignment="1">
      <alignment/>
    </xf>
    <xf numFmtId="166" fontId="4" fillId="2" borderId="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1" fillId="0" borderId="3" xfId="0" applyNumberFormat="1" applyFont="1" applyBorder="1" applyAlignment="1">
      <alignment/>
    </xf>
    <xf numFmtId="0" fontId="5" fillId="3" borderId="3" xfId="0" applyFon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0" xfId="0" applyNumberFormat="1" applyFill="1" applyBorder="1" applyAlignment="1">
      <alignment/>
    </xf>
    <xf numFmtId="0" fontId="5" fillId="0" borderId="21" xfId="0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4" fillId="0" borderId="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3" fillId="0" borderId="13" xfId="0" applyNumberFormat="1" applyFont="1" applyBorder="1" applyAlignment="1">
      <alignment/>
    </xf>
    <xf numFmtId="164" fontId="1" fillId="3" borderId="3" xfId="0" applyNumberFormat="1" applyFont="1" applyFill="1" applyBorder="1" applyAlignment="1">
      <alignment/>
    </xf>
    <xf numFmtId="164" fontId="10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2" borderId="13" xfId="0" applyNumberFormat="1" applyFont="1" applyFill="1" applyBorder="1" applyAlignment="1">
      <alignment/>
    </xf>
    <xf numFmtId="164" fontId="0" fillId="2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8" xfId="0" applyBorder="1" applyAlignment="1">
      <alignment/>
    </xf>
    <xf numFmtId="0" fontId="1" fillId="0" borderId="3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4" fontId="4" fillId="2" borderId="16" xfId="0" applyNumberFormat="1" applyFont="1" applyFill="1" applyBorder="1" applyAlignment="1">
      <alignment/>
    </xf>
    <xf numFmtId="166" fontId="4" fillId="2" borderId="16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 topLeftCell="A64">
      <selection activeCell="K106" sqref="K106"/>
    </sheetView>
  </sheetViews>
  <sheetFormatPr defaultColWidth="9.00390625" defaultRowHeight="12.75"/>
  <cols>
    <col min="1" max="1" width="5.75390625" style="0" customWidth="1"/>
    <col min="2" max="2" width="32.875" style="0" customWidth="1"/>
    <col min="3" max="7" width="10.00390625" style="0" customWidth="1"/>
    <col min="13" max="13" width="16.375" style="0" customWidth="1"/>
    <col min="14" max="14" width="17.375" style="0" customWidth="1"/>
    <col min="15" max="15" width="20.75390625" style="0" customWidth="1"/>
    <col min="16" max="16" width="19.625" style="0" customWidth="1"/>
  </cols>
  <sheetData>
    <row r="1" spans="1:7" ht="28.5" customHeight="1">
      <c r="A1" s="85" t="s">
        <v>68</v>
      </c>
      <c r="B1" s="85"/>
      <c r="C1" s="85"/>
      <c r="D1" s="85"/>
      <c r="E1" s="85"/>
      <c r="F1" s="85"/>
      <c r="G1" s="85"/>
    </row>
    <row r="2" spans="1:7" ht="18" customHeight="1">
      <c r="A2" s="86" t="s">
        <v>98</v>
      </c>
      <c r="B2" s="87"/>
      <c r="C2" s="87"/>
      <c r="D2" s="87"/>
      <c r="E2" s="87"/>
      <c r="F2" s="87"/>
      <c r="G2" s="87"/>
    </row>
    <row r="3" ht="12" customHeight="1" thickBot="1"/>
    <row r="4" spans="1:7" ht="13.5" thickBot="1">
      <c r="A4" s="4" t="s">
        <v>0</v>
      </c>
      <c r="B4" s="5"/>
      <c r="C4" s="33" t="s">
        <v>39</v>
      </c>
      <c r="D4" s="6" t="s">
        <v>40</v>
      </c>
      <c r="E4" s="6" t="s">
        <v>41</v>
      </c>
      <c r="F4" s="6" t="s">
        <v>51</v>
      </c>
      <c r="G4" s="6" t="s">
        <v>42</v>
      </c>
    </row>
    <row r="5" spans="1:7" ht="13.5" customHeight="1" thickBot="1">
      <c r="A5" s="62" t="s">
        <v>1</v>
      </c>
      <c r="B5" s="62"/>
      <c r="C5" s="72">
        <f>C7+C13+C16+C26</f>
        <v>270363.3</v>
      </c>
      <c r="D5" s="72">
        <f>D7+D13+D16+D26</f>
        <v>2549.4</v>
      </c>
      <c r="E5" s="72">
        <f>E7+E13+E16+E26</f>
        <v>272942.7</v>
      </c>
      <c r="F5" s="72">
        <f>F7+F13+F16+F26</f>
        <v>282876.5</v>
      </c>
      <c r="G5" s="72">
        <f>F5/E5*100</f>
        <v>103.6395184776878</v>
      </c>
    </row>
    <row r="6" spans="1:7" ht="12.75">
      <c r="A6" s="55" t="s">
        <v>32</v>
      </c>
      <c r="B6" s="75"/>
      <c r="C6" s="63"/>
      <c r="D6" s="63"/>
      <c r="E6" s="63"/>
      <c r="F6" s="63"/>
      <c r="G6" s="64"/>
    </row>
    <row r="7" spans="1:7" ht="12.75">
      <c r="A7" s="68" t="s">
        <v>89</v>
      </c>
      <c r="B7" s="65"/>
      <c r="C7" s="20">
        <f>SUM(C8:C12)</f>
        <v>203700</v>
      </c>
      <c r="D7" s="20">
        <f>SUM(D8:D12)</f>
        <v>2171</v>
      </c>
      <c r="E7" s="20">
        <f>SUM(E8:E12)</f>
        <v>205871</v>
      </c>
      <c r="F7" s="20">
        <f>SUM(F8:F12)</f>
        <v>213696</v>
      </c>
      <c r="G7" s="66">
        <f>F7/E7*100</f>
        <v>103.80092387951679</v>
      </c>
    </row>
    <row r="8" spans="1:7" ht="12.75">
      <c r="A8" s="76"/>
      <c r="B8" s="7" t="s">
        <v>70</v>
      </c>
      <c r="C8" s="15">
        <v>43000</v>
      </c>
      <c r="D8" s="15"/>
      <c r="E8" s="42">
        <f>SUM(C8:D8)</f>
        <v>43000</v>
      </c>
      <c r="F8" s="42">
        <v>45349.4</v>
      </c>
      <c r="G8" s="67">
        <f>F8/E8*100</f>
        <v>105.46372093023255</v>
      </c>
    </row>
    <row r="9" spans="1:7" ht="12.75">
      <c r="A9" s="76"/>
      <c r="B9" s="7" t="s">
        <v>90</v>
      </c>
      <c r="C9" s="15">
        <v>13000</v>
      </c>
      <c r="D9" s="15"/>
      <c r="E9" s="42">
        <f aca="true" t="shared" si="0" ref="E9:E15">SUM(C9:D9)</f>
        <v>13000</v>
      </c>
      <c r="F9" s="42">
        <v>15463.7</v>
      </c>
      <c r="G9" s="67">
        <f aca="true" t="shared" si="1" ref="G9:G73">F9/E9*100</f>
        <v>118.95153846153848</v>
      </c>
    </row>
    <row r="10" spans="1:7" ht="12.75">
      <c r="A10" s="76"/>
      <c r="B10" s="7" t="s">
        <v>71</v>
      </c>
      <c r="C10" s="15">
        <v>1700</v>
      </c>
      <c r="D10" s="15"/>
      <c r="E10" s="42">
        <f t="shared" si="0"/>
        <v>1700</v>
      </c>
      <c r="F10" s="42">
        <v>3538.2</v>
      </c>
      <c r="G10" s="67">
        <f t="shared" si="1"/>
        <v>208.12941176470585</v>
      </c>
    </row>
    <row r="11" spans="1:7" ht="12.75">
      <c r="A11" s="76"/>
      <c r="B11" s="7" t="s">
        <v>72</v>
      </c>
      <c r="C11" s="15">
        <v>56000</v>
      </c>
      <c r="D11" s="15">
        <v>2171</v>
      </c>
      <c r="E11" s="42">
        <f t="shared" si="0"/>
        <v>58171</v>
      </c>
      <c r="F11" s="42">
        <v>61438.4</v>
      </c>
      <c r="G11" s="67">
        <f t="shared" si="1"/>
        <v>105.61688814013857</v>
      </c>
    </row>
    <row r="12" spans="1:7" ht="12.75">
      <c r="A12" s="76"/>
      <c r="B12" s="7" t="s">
        <v>91</v>
      </c>
      <c r="C12" s="15">
        <v>90000</v>
      </c>
      <c r="D12" s="15"/>
      <c r="E12" s="42">
        <f t="shared" si="0"/>
        <v>90000</v>
      </c>
      <c r="F12" s="42">
        <v>87906.3</v>
      </c>
      <c r="G12" s="67">
        <f t="shared" si="1"/>
        <v>97.67366666666668</v>
      </c>
    </row>
    <row r="13" spans="1:7" ht="12.75">
      <c r="A13" s="18" t="s">
        <v>2</v>
      </c>
      <c r="B13" s="69"/>
      <c r="C13" s="20">
        <f>SUM(C14:C15)</f>
        <v>36000</v>
      </c>
      <c r="D13" s="20">
        <f>SUM(D14:D15)</f>
        <v>0</v>
      </c>
      <c r="E13" s="80">
        <f>SUM(E14:E15)</f>
        <v>36000</v>
      </c>
      <c r="F13" s="20">
        <f>SUM(F14:F15)</f>
        <v>33907.8</v>
      </c>
      <c r="G13" s="70">
        <f t="shared" si="1"/>
        <v>94.18833333333335</v>
      </c>
    </row>
    <row r="14" spans="1:7" ht="12.75">
      <c r="A14" s="76"/>
      <c r="B14" s="7" t="s">
        <v>3</v>
      </c>
      <c r="C14" s="15">
        <v>11000</v>
      </c>
      <c r="D14" s="15"/>
      <c r="E14" s="42">
        <f t="shared" si="0"/>
        <v>11000</v>
      </c>
      <c r="F14" s="42">
        <v>11636.8</v>
      </c>
      <c r="G14" s="67">
        <f t="shared" si="1"/>
        <v>105.7890909090909</v>
      </c>
    </row>
    <row r="15" spans="1:7" ht="12.75">
      <c r="A15" s="76"/>
      <c r="B15" s="7" t="s">
        <v>69</v>
      </c>
      <c r="C15" s="15">
        <v>25000</v>
      </c>
      <c r="D15" s="15"/>
      <c r="E15" s="42">
        <f t="shared" si="0"/>
        <v>25000</v>
      </c>
      <c r="F15" s="42">
        <v>22271</v>
      </c>
      <c r="G15" s="67">
        <f t="shared" si="1"/>
        <v>89.084</v>
      </c>
    </row>
    <row r="16" spans="1:7" ht="12.75">
      <c r="A16" s="18" t="s">
        <v>4</v>
      </c>
      <c r="B16" s="19"/>
      <c r="C16" s="35">
        <f>SUM(C17:C24)</f>
        <v>12663.3</v>
      </c>
      <c r="D16" s="35">
        <f>SUM(D17:D23)</f>
        <v>20</v>
      </c>
      <c r="E16" s="35">
        <f>SUM(E17:E24)</f>
        <v>12713.3</v>
      </c>
      <c r="F16" s="35">
        <f>SUM(F17:F24)</f>
        <v>14980.999999999998</v>
      </c>
      <c r="G16" s="20">
        <f t="shared" si="1"/>
        <v>117.83722558265752</v>
      </c>
    </row>
    <row r="17" spans="1:7" ht="12.75">
      <c r="A17" s="13"/>
      <c r="B17" s="14" t="s">
        <v>5</v>
      </c>
      <c r="C17" s="34">
        <v>500</v>
      </c>
      <c r="D17" s="15"/>
      <c r="E17" s="15">
        <f aca="true" t="shared" si="2" ref="E17:E33">D17+C17</f>
        <v>500</v>
      </c>
      <c r="F17" s="42">
        <v>462.6</v>
      </c>
      <c r="G17" s="15">
        <f t="shared" si="1"/>
        <v>92.52</v>
      </c>
    </row>
    <row r="18" spans="1:7" ht="12.75">
      <c r="A18" s="13"/>
      <c r="B18" s="14" t="s">
        <v>6</v>
      </c>
      <c r="C18" s="36">
        <v>200</v>
      </c>
      <c r="D18" s="15"/>
      <c r="E18" s="15">
        <f t="shared" si="2"/>
        <v>200</v>
      </c>
      <c r="F18" s="42">
        <v>205.4</v>
      </c>
      <c r="G18" s="15">
        <f t="shared" si="1"/>
        <v>102.70000000000002</v>
      </c>
    </row>
    <row r="19" spans="1:7" ht="12.75">
      <c r="A19" s="13"/>
      <c r="B19" s="14" t="s">
        <v>7</v>
      </c>
      <c r="C19" s="34">
        <v>2000</v>
      </c>
      <c r="D19" s="15">
        <v>-30</v>
      </c>
      <c r="E19" s="15">
        <f t="shared" si="2"/>
        <v>1970</v>
      </c>
      <c r="F19" s="42">
        <v>1785.5</v>
      </c>
      <c r="G19" s="15">
        <f t="shared" si="1"/>
        <v>90.63451776649745</v>
      </c>
    </row>
    <row r="20" spans="1:7" ht="12.75">
      <c r="A20" s="13"/>
      <c r="B20" s="14" t="s">
        <v>8</v>
      </c>
      <c r="C20" s="36">
        <v>420</v>
      </c>
      <c r="D20" s="15">
        <v>50</v>
      </c>
      <c r="E20" s="15">
        <f t="shared" si="2"/>
        <v>470</v>
      </c>
      <c r="F20" s="42">
        <v>711.1</v>
      </c>
      <c r="G20" s="15">
        <f t="shared" si="1"/>
        <v>151.29787234042553</v>
      </c>
    </row>
    <row r="21" spans="1:7" ht="12.75">
      <c r="A21" s="13"/>
      <c r="B21" s="14" t="s">
        <v>9</v>
      </c>
      <c r="C21" s="36">
        <v>30</v>
      </c>
      <c r="D21" s="15"/>
      <c r="E21" s="15">
        <f t="shared" si="2"/>
        <v>30</v>
      </c>
      <c r="F21" s="42">
        <v>36.3</v>
      </c>
      <c r="G21" s="15">
        <f t="shared" si="1"/>
        <v>121</v>
      </c>
    </row>
    <row r="22" spans="1:7" ht="12.75">
      <c r="A22" s="13"/>
      <c r="B22" s="14" t="s">
        <v>10</v>
      </c>
      <c r="C22" s="34">
        <v>6500</v>
      </c>
      <c r="D22" s="15"/>
      <c r="E22" s="15">
        <f t="shared" si="2"/>
        <v>6500</v>
      </c>
      <c r="F22" s="42">
        <v>8480.8</v>
      </c>
      <c r="G22" s="15">
        <f t="shared" si="1"/>
        <v>130.47384615384615</v>
      </c>
    </row>
    <row r="23" spans="1:7" ht="12.75">
      <c r="A23" s="13"/>
      <c r="B23" s="14" t="s">
        <v>11</v>
      </c>
      <c r="C23" s="34">
        <v>3000</v>
      </c>
      <c r="D23" s="15"/>
      <c r="E23" s="15">
        <f t="shared" si="2"/>
        <v>3000</v>
      </c>
      <c r="F23" s="42">
        <v>3118</v>
      </c>
      <c r="G23" s="15">
        <f t="shared" si="1"/>
        <v>103.93333333333334</v>
      </c>
    </row>
    <row r="24" spans="1:7" ht="12.75">
      <c r="A24" s="13"/>
      <c r="B24" s="14" t="s">
        <v>48</v>
      </c>
      <c r="C24" s="34">
        <v>13.3</v>
      </c>
      <c r="D24" s="15">
        <v>30</v>
      </c>
      <c r="E24" s="15">
        <f t="shared" si="2"/>
        <v>43.3</v>
      </c>
      <c r="F24" s="42">
        <v>181.3</v>
      </c>
      <c r="G24" s="15">
        <f t="shared" si="1"/>
        <v>418.70669745958435</v>
      </c>
    </row>
    <row r="25" spans="1:7" ht="5.25" customHeight="1">
      <c r="A25" s="16"/>
      <c r="B25" s="17"/>
      <c r="C25" s="34"/>
      <c r="D25" s="15"/>
      <c r="E25" s="15"/>
      <c r="F25" s="15"/>
      <c r="G25" s="15"/>
    </row>
    <row r="26" spans="1:7" ht="12.75">
      <c r="A26" s="18" t="s">
        <v>43</v>
      </c>
      <c r="B26" s="22"/>
      <c r="C26" s="35">
        <f>SUM(C27:C36)</f>
        <v>18000</v>
      </c>
      <c r="D26" s="20">
        <f>SUM(D28:D36)</f>
        <v>358.4</v>
      </c>
      <c r="E26" s="20">
        <f>D26+C26</f>
        <v>18358.4</v>
      </c>
      <c r="F26" s="20">
        <f>SUM(F27:F36)</f>
        <v>20291.7</v>
      </c>
      <c r="G26" s="20">
        <f>F26/E26*100</f>
        <v>110.53087415025273</v>
      </c>
    </row>
    <row r="27" spans="1:7" ht="12.75">
      <c r="A27" s="13"/>
      <c r="B27" s="14" t="s">
        <v>18</v>
      </c>
      <c r="C27" s="34">
        <v>10000</v>
      </c>
      <c r="D27" s="21"/>
      <c r="E27" s="15">
        <f>D27+C27</f>
        <v>10000</v>
      </c>
      <c r="F27" s="42">
        <v>11079.9</v>
      </c>
      <c r="G27" s="15">
        <f>F27/E27*100</f>
        <v>110.799</v>
      </c>
    </row>
    <row r="28" spans="1:7" ht="12.75">
      <c r="A28" s="13"/>
      <c r="B28" s="14" t="s">
        <v>12</v>
      </c>
      <c r="C28" s="36">
        <v>700</v>
      </c>
      <c r="D28" s="21"/>
      <c r="E28" s="15">
        <f t="shared" si="2"/>
        <v>700</v>
      </c>
      <c r="F28" s="42">
        <v>826.6</v>
      </c>
      <c r="G28" s="15">
        <f t="shared" si="1"/>
        <v>118.08571428571429</v>
      </c>
    </row>
    <row r="29" spans="1:7" ht="12.75">
      <c r="A29" s="13"/>
      <c r="B29" s="14" t="s">
        <v>13</v>
      </c>
      <c r="C29" s="36">
        <v>20</v>
      </c>
      <c r="D29" s="21"/>
      <c r="E29" s="15">
        <f t="shared" si="2"/>
        <v>20</v>
      </c>
      <c r="F29" s="42">
        <v>26.9</v>
      </c>
      <c r="G29" s="15">
        <f t="shared" si="1"/>
        <v>134.5</v>
      </c>
    </row>
    <row r="30" spans="1:7" ht="12.75">
      <c r="A30" s="13"/>
      <c r="B30" s="14" t="s">
        <v>14</v>
      </c>
      <c r="C30" s="36">
        <v>1500</v>
      </c>
      <c r="D30" s="21">
        <v>-50</v>
      </c>
      <c r="E30" s="15">
        <f t="shared" si="2"/>
        <v>1450</v>
      </c>
      <c r="F30" s="42">
        <v>1641.1</v>
      </c>
      <c r="G30" s="15">
        <f t="shared" si="1"/>
        <v>113.17931034482757</v>
      </c>
    </row>
    <row r="31" spans="1:7" ht="12.75">
      <c r="A31" s="13"/>
      <c r="B31" s="14" t="s">
        <v>15</v>
      </c>
      <c r="C31" s="36">
        <v>160</v>
      </c>
      <c r="D31" s="21"/>
      <c r="E31" s="15">
        <f t="shared" si="2"/>
        <v>160</v>
      </c>
      <c r="F31" s="42">
        <v>200.8</v>
      </c>
      <c r="G31" s="15">
        <f t="shared" si="1"/>
        <v>125.50000000000001</v>
      </c>
    </row>
    <row r="32" spans="1:7" ht="12.75">
      <c r="A32" s="13"/>
      <c r="B32" s="14" t="s">
        <v>16</v>
      </c>
      <c r="C32" s="36">
        <v>300</v>
      </c>
      <c r="D32" s="21"/>
      <c r="E32" s="15">
        <f t="shared" si="2"/>
        <v>300</v>
      </c>
      <c r="F32" s="42">
        <v>292.3</v>
      </c>
      <c r="G32" s="15">
        <f t="shared" si="1"/>
        <v>97.43333333333334</v>
      </c>
    </row>
    <row r="33" spans="1:7" ht="12.75">
      <c r="A33" s="13"/>
      <c r="B33" s="14" t="s">
        <v>17</v>
      </c>
      <c r="C33" s="34">
        <v>3600</v>
      </c>
      <c r="D33" s="21"/>
      <c r="E33" s="15">
        <f t="shared" si="2"/>
        <v>3600</v>
      </c>
      <c r="F33" s="42">
        <v>3903.2</v>
      </c>
      <c r="G33" s="15">
        <f t="shared" si="1"/>
        <v>108.42222222222222</v>
      </c>
    </row>
    <row r="34" spans="1:7" ht="12.75">
      <c r="A34" s="11"/>
      <c r="B34" s="14" t="s">
        <v>52</v>
      </c>
      <c r="C34" s="15">
        <v>1200</v>
      </c>
      <c r="D34" s="21">
        <v>383.4</v>
      </c>
      <c r="E34" s="15">
        <f>D34+C34</f>
        <v>1583.4</v>
      </c>
      <c r="F34" s="42">
        <v>1583.4</v>
      </c>
      <c r="G34" s="15">
        <f>F34/E34*100</f>
        <v>100</v>
      </c>
    </row>
    <row r="35" spans="1:7" ht="12.75">
      <c r="A35" s="11"/>
      <c r="B35" s="14" t="s">
        <v>73</v>
      </c>
      <c r="C35" s="15">
        <v>500</v>
      </c>
      <c r="D35" s="21"/>
      <c r="E35" s="15">
        <f>D35+C35</f>
        <v>500</v>
      </c>
      <c r="F35" s="42">
        <v>685.1</v>
      </c>
      <c r="G35" s="15">
        <f>F35/E35*100</f>
        <v>137.02</v>
      </c>
    </row>
    <row r="36" spans="1:7" ht="12.75">
      <c r="A36" s="11"/>
      <c r="B36" s="14" t="s">
        <v>53</v>
      </c>
      <c r="C36" s="15">
        <v>20</v>
      </c>
      <c r="D36" s="21">
        <v>25</v>
      </c>
      <c r="E36" s="15">
        <f>D36+C36</f>
        <v>45</v>
      </c>
      <c r="F36" s="42">
        <v>52.4</v>
      </c>
      <c r="G36" s="15">
        <f>F36/E36*100</f>
        <v>116.44444444444444</v>
      </c>
    </row>
    <row r="37" spans="1:7" ht="13.5" thickBot="1">
      <c r="A37" s="24"/>
      <c r="B37" s="49"/>
      <c r="C37" s="29"/>
      <c r="D37" s="37"/>
      <c r="E37" s="15"/>
      <c r="F37" s="15"/>
      <c r="G37" s="15"/>
    </row>
    <row r="38" spans="1:7" ht="13.5" thickBot="1">
      <c r="A38" s="50" t="s">
        <v>19</v>
      </c>
      <c r="B38" s="53"/>
      <c r="C38" s="52">
        <f>C40+C41+C51+C56+C58+C63</f>
        <v>65950</v>
      </c>
      <c r="D38" s="52">
        <f>D40+D41+D51+D56+D58+D63+D75</f>
        <v>2286.5</v>
      </c>
      <c r="E38" s="52">
        <f>E40+E41+E51+E56+E58+E63+E75+E76</f>
        <v>68236.5</v>
      </c>
      <c r="F38" s="52">
        <f>F40+F41+F51+F56+F58+F63+F75+F76</f>
        <v>73183.1</v>
      </c>
      <c r="G38" s="52">
        <f>F38/E38*100</f>
        <v>107.24919947535412</v>
      </c>
    </row>
    <row r="39" spans="1:7" ht="12.75">
      <c r="A39" s="9" t="s">
        <v>32</v>
      </c>
      <c r="B39" s="12"/>
      <c r="C39" s="39"/>
      <c r="D39" s="37"/>
      <c r="E39" s="38"/>
      <c r="F39" s="15"/>
      <c r="G39" s="15"/>
    </row>
    <row r="40" spans="1:7" ht="12.75">
      <c r="A40" s="11" t="s">
        <v>34</v>
      </c>
      <c r="B40" s="12"/>
      <c r="C40" s="78">
        <v>600</v>
      </c>
      <c r="D40" s="40"/>
      <c r="E40" s="40">
        <f>SUM(C40:D40)</f>
        <v>600</v>
      </c>
      <c r="F40" s="40">
        <v>746.7</v>
      </c>
      <c r="G40" s="40">
        <f t="shared" si="1"/>
        <v>124.45000000000002</v>
      </c>
    </row>
    <row r="41" spans="1:7" ht="12.75">
      <c r="A41" s="11" t="s">
        <v>20</v>
      </c>
      <c r="B41" s="14"/>
      <c r="C41" s="39">
        <f>SUM(C42:C50)</f>
        <v>42650</v>
      </c>
      <c r="D41" s="40">
        <f>SUM(D42:D50)</f>
        <v>0</v>
      </c>
      <c r="E41" s="40">
        <f aca="true" t="shared" si="3" ref="E41:E56">SUM(C41:D41)</f>
        <v>42650</v>
      </c>
      <c r="F41" s="40">
        <f>SUM(F42:F50)</f>
        <v>46133.6</v>
      </c>
      <c r="G41" s="40">
        <f t="shared" si="1"/>
        <v>108.16787807737398</v>
      </c>
    </row>
    <row r="42" spans="1:7" ht="12.75">
      <c r="A42" s="13"/>
      <c r="B42" s="14" t="s">
        <v>33</v>
      </c>
      <c r="C42" s="41">
        <v>5500</v>
      </c>
      <c r="D42" s="42"/>
      <c r="E42" s="42">
        <f t="shared" si="3"/>
        <v>5500</v>
      </c>
      <c r="F42" s="42">
        <v>5800.5</v>
      </c>
      <c r="G42" s="42">
        <f t="shared" si="1"/>
        <v>105.46363636363635</v>
      </c>
    </row>
    <row r="43" spans="1:7" ht="12.75">
      <c r="A43" s="13"/>
      <c r="B43" s="14" t="s">
        <v>35</v>
      </c>
      <c r="C43" s="41">
        <v>450</v>
      </c>
      <c r="D43" s="42"/>
      <c r="E43" s="42">
        <f t="shared" si="3"/>
        <v>450</v>
      </c>
      <c r="F43" s="42">
        <v>767.2</v>
      </c>
      <c r="G43" s="42">
        <f t="shared" si="1"/>
        <v>170.48888888888888</v>
      </c>
    </row>
    <row r="44" spans="1:7" ht="12.75">
      <c r="A44" s="13"/>
      <c r="B44" s="14" t="s">
        <v>36</v>
      </c>
      <c r="C44" s="41">
        <v>500</v>
      </c>
      <c r="D44" s="40"/>
      <c r="E44" s="42">
        <f t="shared" si="3"/>
        <v>500</v>
      </c>
      <c r="F44" s="42">
        <v>360</v>
      </c>
      <c r="G44" s="42">
        <f t="shared" si="1"/>
        <v>72</v>
      </c>
    </row>
    <row r="45" spans="1:7" ht="12.75">
      <c r="A45" s="13"/>
      <c r="B45" s="14" t="s">
        <v>74</v>
      </c>
      <c r="C45" s="41">
        <v>670</v>
      </c>
      <c r="D45" s="40"/>
      <c r="E45" s="42">
        <f t="shared" si="3"/>
        <v>670</v>
      </c>
      <c r="F45" s="42">
        <v>686.2</v>
      </c>
      <c r="G45" s="42">
        <f t="shared" si="1"/>
        <v>102.4179104477612</v>
      </c>
    </row>
    <row r="46" spans="1:7" ht="12.75">
      <c r="A46" s="13"/>
      <c r="B46" s="14" t="s">
        <v>37</v>
      </c>
      <c r="C46" s="41">
        <v>28000</v>
      </c>
      <c r="D46" s="42"/>
      <c r="E46" s="42">
        <f t="shared" si="3"/>
        <v>28000</v>
      </c>
      <c r="F46" s="42">
        <v>29950</v>
      </c>
      <c r="G46" s="42">
        <f t="shared" si="1"/>
        <v>106.96428571428571</v>
      </c>
    </row>
    <row r="47" spans="1:7" ht="12.75">
      <c r="A47" s="13"/>
      <c r="B47" s="23" t="s">
        <v>38</v>
      </c>
      <c r="C47" s="41">
        <v>3500</v>
      </c>
      <c r="D47" s="42"/>
      <c r="E47" s="42">
        <f t="shared" si="3"/>
        <v>3500</v>
      </c>
      <c r="F47" s="42">
        <v>4274.4</v>
      </c>
      <c r="G47" s="42">
        <f t="shared" si="1"/>
        <v>122.12571428571428</v>
      </c>
    </row>
    <row r="48" spans="1:7" ht="12.75">
      <c r="A48" s="13"/>
      <c r="B48" s="14" t="s">
        <v>28</v>
      </c>
      <c r="C48" s="41">
        <v>2500</v>
      </c>
      <c r="D48" s="42"/>
      <c r="E48" s="42">
        <f t="shared" si="3"/>
        <v>2500</v>
      </c>
      <c r="F48" s="42">
        <v>2368.2</v>
      </c>
      <c r="G48" s="42">
        <f t="shared" si="1"/>
        <v>94.728</v>
      </c>
    </row>
    <row r="49" spans="1:7" ht="12.75">
      <c r="A49" s="13"/>
      <c r="B49" s="14" t="s">
        <v>56</v>
      </c>
      <c r="C49" s="41">
        <v>30</v>
      </c>
      <c r="D49" s="42">
        <v>0</v>
      </c>
      <c r="E49" s="42">
        <f>SUM(C49:D49)</f>
        <v>30</v>
      </c>
      <c r="F49" s="42">
        <v>44.5</v>
      </c>
      <c r="G49" s="42">
        <f t="shared" si="1"/>
        <v>148.33333333333334</v>
      </c>
    </row>
    <row r="50" spans="1:7" ht="12.75">
      <c r="A50" s="13"/>
      <c r="B50" s="14" t="s">
        <v>21</v>
      </c>
      <c r="C50" s="41">
        <v>1500</v>
      </c>
      <c r="D50" s="42"/>
      <c r="E50" s="42">
        <f t="shared" si="3"/>
        <v>1500</v>
      </c>
      <c r="F50" s="42">
        <v>1882.6</v>
      </c>
      <c r="G50" s="42">
        <f t="shared" si="1"/>
        <v>125.50666666666666</v>
      </c>
    </row>
    <row r="51" spans="1:7" ht="12.75">
      <c r="A51" s="11" t="s">
        <v>22</v>
      </c>
      <c r="B51" s="12"/>
      <c r="C51" s="39">
        <f>SUM(C52:C55)</f>
        <v>2800</v>
      </c>
      <c r="D51" s="39">
        <f>SUM(D52:D55)</f>
        <v>0</v>
      </c>
      <c r="E51" s="39">
        <f>SUM(E52:E55)</f>
        <v>2800</v>
      </c>
      <c r="F51" s="39">
        <f>SUM(F52:F55)</f>
        <v>2735.2999999999997</v>
      </c>
      <c r="G51" s="40">
        <f t="shared" si="1"/>
        <v>97.6892857142857</v>
      </c>
    </row>
    <row r="52" spans="1:7" ht="12.75">
      <c r="A52" s="13"/>
      <c r="B52" s="14" t="s">
        <v>75</v>
      </c>
      <c r="C52" s="41">
        <v>200</v>
      </c>
      <c r="D52" s="42"/>
      <c r="E52" s="42">
        <f t="shared" si="3"/>
        <v>200</v>
      </c>
      <c r="F52" s="42">
        <v>80.5</v>
      </c>
      <c r="G52" s="42">
        <f t="shared" si="1"/>
        <v>40.25</v>
      </c>
    </row>
    <row r="53" spans="1:7" ht="12.75">
      <c r="A53" s="13"/>
      <c r="B53" s="14" t="s">
        <v>76</v>
      </c>
      <c r="C53" s="41">
        <v>1700</v>
      </c>
      <c r="D53" s="42"/>
      <c r="E53" s="42">
        <f t="shared" si="3"/>
        <v>1700</v>
      </c>
      <c r="F53" s="42">
        <v>1860.7</v>
      </c>
      <c r="G53" s="42">
        <f t="shared" si="1"/>
        <v>109.4529411764706</v>
      </c>
    </row>
    <row r="54" spans="1:7" ht="12.75">
      <c r="A54" s="13"/>
      <c r="B54" s="14" t="s">
        <v>77</v>
      </c>
      <c r="C54" s="41">
        <v>700</v>
      </c>
      <c r="D54" s="42"/>
      <c r="E54" s="42">
        <f t="shared" si="3"/>
        <v>700</v>
      </c>
      <c r="F54" s="42">
        <v>484.9</v>
      </c>
      <c r="G54" s="42">
        <f t="shared" si="1"/>
        <v>69.27142857142857</v>
      </c>
    </row>
    <row r="55" spans="1:7" ht="12.75">
      <c r="A55" s="13"/>
      <c r="B55" s="14" t="s">
        <v>78</v>
      </c>
      <c r="C55" s="41">
        <v>200</v>
      </c>
      <c r="D55" s="42"/>
      <c r="E55" s="42">
        <f t="shared" si="3"/>
        <v>200</v>
      </c>
      <c r="F55" s="42">
        <v>309.2</v>
      </c>
      <c r="G55" s="42">
        <f t="shared" si="1"/>
        <v>154.6</v>
      </c>
    </row>
    <row r="56" spans="1:7" ht="13.5" thickBot="1">
      <c r="A56" s="24" t="s">
        <v>29</v>
      </c>
      <c r="B56" s="25"/>
      <c r="C56" s="43">
        <v>1400</v>
      </c>
      <c r="D56" s="44"/>
      <c r="E56" s="44">
        <f t="shared" si="3"/>
        <v>1400</v>
      </c>
      <c r="F56" s="44">
        <v>273.5</v>
      </c>
      <c r="G56" s="44">
        <f t="shared" si="1"/>
        <v>19.53571428571429</v>
      </c>
    </row>
    <row r="57" spans="1:7" ht="13.5" thickBot="1">
      <c r="A57" s="4" t="s">
        <v>0</v>
      </c>
      <c r="B57" s="5"/>
      <c r="C57" s="45" t="s">
        <v>39</v>
      </c>
      <c r="D57" s="46" t="s">
        <v>40</v>
      </c>
      <c r="E57" s="46" t="s">
        <v>41</v>
      </c>
      <c r="F57" s="46" t="s">
        <v>51</v>
      </c>
      <c r="G57" s="46" t="s">
        <v>42</v>
      </c>
    </row>
    <row r="58" spans="1:7" ht="12.75">
      <c r="A58" s="26" t="s">
        <v>23</v>
      </c>
      <c r="B58" s="10"/>
      <c r="C58" s="47">
        <f>SUM(C59:C62)</f>
        <v>7300</v>
      </c>
      <c r="D58" s="40">
        <f>SUM(D59:D62)</f>
        <v>735</v>
      </c>
      <c r="E58" s="40">
        <f>SUM(E59:E62)</f>
        <v>8035</v>
      </c>
      <c r="F58" s="40">
        <f>SUM(F59:F62)</f>
        <v>8094.700000000001</v>
      </c>
      <c r="G58" s="40">
        <f t="shared" si="1"/>
        <v>100.74299937772247</v>
      </c>
    </row>
    <row r="59" spans="1:7" ht="12.75">
      <c r="A59" s="55" t="s">
        <v>32</v>
      </c>
      <c r="B59" s="14" t="s">
        <v>31</v>
      </c>
      <c r="C59" s="41">
        <v>800</v>
      </c>
      <c r="D59" s="42"/>
      <c r="E59" s="42">
        <f>SUM(C59:D59)</f>
        <v>800</v>
      </c>
      <c r="F59" s="42">
        <v>800.7</v>
      </c>
      <c r="G59" s="42">
        <f t="shared" si="1"/>
        <v>100.08749999999999</v>
      </c>
    </row>
    <row r="60" spans="1:7" ht="12.75">
      <c r="A60" s="13"/>
      <c r="B60" s="23" t="s">
        <v>30</v>
      </c>
      <c r="C60" s="41">
        <v>5000</v>
      </c>
      <c r="D60" s="42"/>
      <c r="E60" s="42">
        <f>SUM(C60:D60)</f>
        <v>5000</v>
      </c>
      <c r="F60" s="42">
        <v>3147.9</v>
      </c>
      <c r="G60" s="42">
        <f t="shared" si="1"/>
        <v>62.958000000000006</v>
      </c>
    </row>
    <row r="61" spans="1:7" ht="12.75">
      <c r="A61" s="13"/>
      <c r="B61" s="14" t="s">
        <v>92</v>
      </c>
      <c r="C61" s="41">
        <v>500</v>
      </c>
      <c r="D61" s="42">
        <v>215</v>
      </c>
      <c r="E61" s="42">
        <f>SUM(C61:D61)</f>
        <v>715</v>
      </c>
      <c r="F61" s="42">
        <v>869.7</v>
      </c>
      <c r="G61" s="42">
        <f t="shared" si="1"/>
        <v>121.63636363636365</v>
      </c>
    </row>
    <row r="62" spans="1:7" ht="12.75">
      <c r="A62" s="13"/>
      <c r="B62" s="14" t="s">
        <v>24</v>
      </c>
      <c r="C62" s="41">
        <v>1000</v>
      </c>
      <c r="D62" s="42">
        <v>520</v>
      </c>
      <c r="E62" s="42">
        <f>SUM(C62:D62)</f>
        <v>1520</v>
      </c>
      <c r="F62" s="42">
        <v>3276.4</v>
      </c>
      <c r="G62" s="42">
        <f t="shared" si="1"/>
        <v>215.55263157894737</v>
      </c>
    </row>
    <row r="63" spans="1:7" ht="12.75">
      <c r="A63" s="11" t="s">
        <v>49</v>
      </c>
      <c r="B63" s="12"/>
      <c r="C63" s="39">
        <f>SUM(C64:C74)</f>
        <v>11200</v>
      </c>
      <c r="D63" s="39">
        <f>SUM(D64:D74)</f>
        <v>351</v>
      </c>
      <c r="E63" s="39">
        <f>SUM(E64:E74)</f>
        <v>11551</v>
      </c>
      <c r="F63" s="39">
        <f>SUM(F64:F74)</f>
        <v>13856.8</v>
      </c>
      <c r="G63" s="40">
        <f t="shared" si="1"/>
        <v>119.96190805990823</v>
      </c>
    </row>
    <row r="64" spans="1:7" ht="12.75">
      <c r="A64" s="55" t="s">
        <v>32</v>
      </c>
      <c r="B64" s="31" t="s">
        <v>45</v>
      </c>
      <c r="C64" s="36">
        <v>2000</v>
      </c>
      <c r="D64" s="21"/>
      <c r="E64" s="21">
        <f aca="true" t="shared" si="4" ref="E64:E74">SUM(C64:D64)</f>
        <v>2000</v>
      </c>
      <c r="F64" s="42">
        <v>3162.3</v>
      </c>
      <c r="G64" s="42">
        <f t="shared" si="1"/>
        <v>158.115</v>
      </c>
    </row>
    <row r="65" spans="1:7" ht="12.75">
      <c r="A65" s="13"/>
      <c r="B65" s="32" t="s">
        <v>44</v>
      </c>
      <c r="C65" s="36">
        <v>500</v>
      </c>
      <c r="D65" s="21"/>
      <c r="E65" s="21">
        <f t="shared" si="4"/>
        <v>500</v>
      </c>
      <c r="F65" s="42">
        <v>420</v>
      </c>
      <c r="G65" s="42">
        <f t="shared" si="1"/>
        <v>84</v>
      </c>
    </row>
    <row r="66" spans="1:7" ht="12.75">
      <c r="A66" s="13"/>
      <c r="B66" s="31" t="s">
        <v>46</v>
      </c>
      <c r="C66" s="36">
        <v>200</v>
      </c>
      <c r="D66" s="21">
        <v>60</v>
      </c>
      <c r="E66" s="21">
        <f t="shared" si="4"/>
        <v>260</v>
      </c>
      <c r="F66" s="42">
        <v>427.2</v>
      </c>
      <c r="G66" s="42">
        <f t="shared" si="1"/>
        <v>164.30769230769232</v>
      </c>
    </row>
    <row r="67" spans="1:7" ht="12.75">
      <c r="A67" s="13"/>
      <c r="B67" s="31" t="s">
        <v>47</v>
      </c>
      <c r="C67" s="36">
        <v>1800</v>
      </c>
      <c r="D67" s="21"/>
      <c r="E67" s="21">
        <f t="shared" si="4"/>
        <v>1800</v>
      </c>
      <c r="F67" s="42">
        <v>2430.5</v>
      </c>
      <c r="G67" s="42">
        <f t="shared" si="1"/>
        <v>135.02777777777777</v>
      </c>
    </row>
    <row r="68" spans="1:7" ht="12.75">
      <c r="A68" s="13"/>
      <c r="B68" s="31" t="s">
        <v>55</v>
      </c>
      <c r="C68" s="36"/>
      <c r="D68" s="21"/>
      <c r="E68" s="21"/>
      <c r="F68" s="42">
        <v>158.2</v>
      </c>
      <c r="G68" s="42"/>
    </row>
    <row r="69" spans="1:7" ht="12.75">
      <c r="A69" s="13"/>
      <c r="B69" s="31" t="s">
        <v>79</v>
      </c>
      <c r="C69" s="36"/>
      <c r="D69" s="21"/>
      <c r="E69" s="21"/>
      <c r="F69" s="42">
        <v>66.2</v>
      </c>
      <c r="G69" s="42"/>
    </row>
    <row r="70" spans="1:7" ht="12.75">
      <c r="A70" s="13"/>
      <c r="B70" s="31" t="s">
        <v>57</v>
      </c>
      <c r="C70" s="36">
        <v>100</v>
      </c>
      <c r="D70" s="21">
        <v>5</v>
      </c>
      <c r="E70" s="21">
        <f>SUM(C70:D70)</f>
        <v>105</v>
      </c>
      <c r="F70" s="42">
        <v>161.6</v>
      </c>
      <c r="G70" s="42">
        <f t="shared" si="1"/>
        <v>153.9047619047619</v>
      </c>
    </row>
    <row r="71" spans="1:7" ht="12.75">
      <c r="A71" s="13"/>
      <c r="B71" s="31" t="s">
        <v>95</v>
      </c>
      <c r="C71" s="36">
        <v>6000</v>
      </c>
      <c r="D71" s="21"/>
      <c r="E71" s="21">
        <f>SUM(C71:D71)</f>
        <v>6000</v>
      </c>
      <c r="F71" s="42">
        <v>6000</v>
      </c>
      <c r="G71" s="42">
        <f t="shared" si="1"/>
        <v>100</v>
      </c>
    </row>
    <row r="72" spans="1:7" ht="12.75">
      <c r="A72" s="13"/>
      <c r="B72" s="31" t="s">
        <v>94</v>
      </c>
      <c r="C72" s="36">
        <v>100</v>
      </c>
      <c r="D72" s="21"/>
      <c r="E72" s="21">
        <f>SUM(C72:D72)</f>
        <v>100</v>
      </c>
      <c r="F72" s="42">
        <v>100</v>
      </c>
      <c r="G72" s="42">
        <f t="shared" si="1"/>
        <v>100</v>
      </c>
    </row>
    <row r="73" spans="1:7" ht="12.75">
      <c r="A73" s="13"/>
      <c r="B73" s="31" t="s">
        <v>96</v>
      </c>
      <c r="C73" s="36"/>
      <c r="D73" s="21">
        <v>236</v>
      </c>
      <c r="E73" s="21">
        <f>SUM(C73:D73)</f>
        <v>236</v>
      </c>
      <c r="F73" s="42">
        <v>236</v>
      </c>
      <c r="G73" s="42">
        <f t="shared" si="1"/>
        <v>100</v>
      </c>
    </row>
    <row r="74" spans="1:7" ht="12.75">
      <c r="A74" s="13"/>
      <c r="B74" s="31" t="s">
        <v>80</v>
      </c>
      <c r="C74" s="36">
        <v>500</v>
      </c>
      <c r="D74" s="21">
        <v>50</v>
      </c>
      <c r="E74" s="21">
        <f t="shared" si="4"/>
        <v>550</v>
      </c>
      <c r="F74" s="42">
        <v>694.8</v>
      </c>
      <c r="G74" s="42">
        <f aca="true" t="shared" si="5" ref="G74:G101">F74/E74*100</f>
        <v>126.32727272727271</v>
      </c>
    </row>
    <row r="75" spans="1:7" ht="12.75">
      <c r="A75" s="11" t="s">
        <v>26</v>
      </c>
      <c r="B75" s="12"/>
      <c r="C75" s="39"/>
      <c r="D75" s="37">
        <v>1200.5</v>
      </c>
      <c r="E75" s="37">
        <f>SUM(C75:D75)</f>
        <v>1200.5</v>
      </c>
      <c r="F75" s="40">
        <v>1200.5</v>
      </c>
      <c r="G75" s="40">
        <f t="shared" si="5"/>
        <v>100</v>
      </c>
    </row>
    <row r="76" spans="1:7" ht="12.75">
      <c r="A76" s="11" t="s">
        <v>54</v>
      </c>
      <c r="B76" s="12"/>
      <c r="C76" s="39"/>
      <c r="D76" s="37"/>
      <c r="E76" s="37">
        <f>SUM(C76:D76)</f>
        <v>0</v>
      </c>
      <c r="F76" s="40">
        <v>142</v>
      </c>
      <c r="G76" s="40"/>
    </row>
    <row r="77" spans="1:7" ht="13.5" thickBot="1">
      <c r="A77" s="27"/>
      <c r="B77" s="28"/>
      <c r="C77" s="48"/>
      <c r="D77" s="42"/>
      <c r="E77" s="42"/>
      <c r="F77" s="42"/>
      <c r="G77" s="42"/>
    </row>
    <row r="78" spans="1:7" ht="13.5" thickBot="1">
      <c r="A78" s="50" t="s">
        <v>50</v>
      </c>
      <c r="B78" s="54"/>
      <c r="C78" s="51">
        <f>SUM(C79:C92)</f>
        <v>156634.7</v>
      </c>
      <c r="D78" s="52">
        <f>SUM(D79:D92)</f>
        <v>52031.700000000004</v>
      </c>
      <c r="E78" s="52">
        <f>SUM(E79:E92)</f>
        <v>208666.4</v>
      </c>
      <c r="F78" s="52">
        <f>SUM(F79:F92)</f>
        <v>206268.19999999998</v>
      </c>
      <c r="G78" s="52">
        <f t="shared" si="5"/>
        <v>98.85070140664716</v>
      </c>
    </row>
    <row r="79" spans="1:7" ht="12.75">
      <c r="A79" s="9" t="s">
        <v>82</v>
      </c>
      <c r="B79" s="14"/>
      <c r="C79" s="42"/>
      <c r="D79" s="42"/>
      <c r="E79" s="42"/>
      <c r="F79" s="42"/>
      <c r="G79" s="56"/>
    </row>
    <row r="80" spans="1:7" ht="12.75">
      <c r="A80" s="55" t="s">
        <v>32</v>
      </c>
      <c r="B80" s="14"/>
      <c r="C80" s="42"/>
      <c r="D80" s="42"/>
      <c r="E80" s="42"/>
      <c r="F80" s="42"/>
      <c r="G80" s="57"/>
    </row>
    <row r="81" spans="1:7" ht="12.75">
      <c r="A81" s="13"/>
      <c r="B81" s="14" t="s">
        <v>83</v>
      </c>
      <c r="C81" s="42">
        <v>5747</v>
      </c>
      <c r="D81" s="42">
        <v>5556.7</v>
      </c>
      <c r="E81" s="21">
        <f aca="true" t="shared" si="6" ref="E81:E90">SUM(C81:D81)</f>
        <v>11303.7</v>
      </c>
      <c r="F81" s="42">
        <v>11303.7</v>
      </c>
      <c r="G81" s="57">
        <f>F81/E81*100</f>
        <v>100</v>
      </c>
    </row>
    <row r="82" spans="1:13" ht="12.75">
      <c r="A82" s="13"/>
      <c r="B82" s="14" t="s">
        <v>84</v>
      </c>
      <c r="C82" s="42">
        <v>41387.7</v>
      </c>
      <c r="D82" s="42"/>
      <c r="E82" s="21">
        <f t="shared" si="6"/>
        <v>41387.7</v>
      </c>
      <c r="F82" s="42">
        <f>SUM(C82:D82)</f>
        <v>41387.7</v>
      </c>
      <c r="G82" s="57">
        <f t="shared" si="5"/>
        <v>100</v>
      </c>
      <c r="M82" s="77"/>
    </row>
    <row r="83" spans="1:13" ht="12.75">
      <c r="A83" s="13"/>
      <c r="B83" s="14" t="s">
        <v>85</v>
      </c>
      <c r="C83" s="42">
        <v>102000</v>
      </c>
      <c r="D83" s="42">
        <v>4436.6</v>
      </c>
      <c r="E83" s="21">
        <f t="shared" si="6"/>
        <v>106436.6</v>
      </c>
      <c r="F83" s="42">
        <v>105701.6</v>
      </c>
      <c r="G83" s="57">
        <f t="shared" si="5"/>
        <v>99.30944806579691</v>
      </c>
      <c r="I83" s="77"/>
      <c r="M83" s="77"/>
    </row>
    <row r="84" spans="1:13" ht="12.75">
      <c r="A84" s="13"/>
      <c r="B84" s="23" t="s">
        <v>86</v>
      </c>
      <c r="C84" s="42"/>
      <c r="D84" s="42">
        <v>567.2</v>
      </c>
      <c r="E84" s="21">
        <f t="shared" si="6"/>
        <v>567.2</v>
      </c>
      <c r="F84" s="42">
        <f>SUM(C84:D84)</f>
        <v>567.2</v>
      </c>
      <c r="G84" s="57">
        <f t="shared" si="5"/>
        <v>100</v>
      </c>
      <c r="M84" s="77"/>
    </row>
    <row r="85" spans="1:13" ht="12.75">
      <c r="A85" s="13"/>
      <c r="B85" s="23" t="s">
        <v>87</v>
      </c>
      <c r="C85" s="42"/>
      <c r="D85" s="42">
        <v>10525.4</v>
      </c>
      <c r="E85" s="21">
        <f t="shared" si="6"/>
        <v>10525.4</v>
      </c>
      <c r="F85" s="42">
        <v>10525.4</v>
      </c>
      <c r="G85" s="57">
        <f t="shared" si="5"/>
        <v>100</v>
      </c>
      <c r="M85" s="77"/>
    </row>
    <row r="86" spans="1:13" ht="12.75">
      <c r="A86" s="13"/>
      <c r="B86" s="23" t="s">
        <v>99</v>
      </c>
      <c r="C86" s="42"/>
      <c r="D86" s="42">
        <v>3234.9</v>
      </c>
      <c r="E86" s="21">
        <f t="shared" si="6"/>
        <v>3234.9</v>
      </c>
      <c r="F86" s="42">
        <v>3234.9</v>
      </c>
      <c r="G86" s="57">
        <f t="shared" si="5"/>
        <v>100</v>
      </c>
      <c r="M86" s="77"/>
    </row>
    <row r="87" spans="1:13" ht="12.75">
      <c r="A87" s="13"/>
      <c r="B87" s="23" t="s">
        <v>100</v>
      </c>
      <c r="C87" s="42"/>
      <c r="D87" s="42">
        <v>1955.9</v>
      </c>
      <c r="E87" s="21">
        <f t="shared" si="6"/>
        <v>1955.9</v>
      </c>
      <c r="F87" s="42">
        <v>1955.9</v>
      </c>
      <c r="G87" s="57">
        <f t="shared" si="5"/>
        <v>100</v>
      </c>
      <c r="M87" s="77"/>
    </row>
    <row r="88" spans="1:13" ht="12.75">
      <c r="A88" s="13"/>
      <c r="B88" s="7" t="s">
        <v>93</v>
      </c>
      <c r="C88" s="42"/>
      <c r="D88" s="42">
        <v>21451</v>
      </c>
      <c r="E88" s="21">
        <f t="shared" si="6"/>
        <v>21451</v>
      </c>
      <c r="F88" s="42">
        <f>SUM(C88:D88)</f>
        <v>21451</v>
      </c>
      <c r="G88" s="57">
        <f t="shared" si="5"/>
        <v>100</v>
      </c>
      <c r="M88" s="77"/>
    </row>
    <row r="89" spans="1:13" ht="12.75">
      <c r="A89" s="13"/>
      <c r="B89" s="7" t="s">
        <v>101</v>
      </c>
      <c r="C89" s="42"/>
      <c r="D89" s="42"/>
      <c r="E89" s="21"/>
      <c r="F89" s="42">
        <v>21.3</v>
      </c>
      <c r="G89" s="57"/>
      <c r="M89" s="77"/>
    </row>
    <row r="90" spans="1:13" ht="12.75">
      <c r="A90" s="13"/>
      <c r="B90" s="7" t="s">
        <v>25</v>
      </c>
      <c r="C90" s="42">
        <v>2500</v>
      </c>
      <c r="D90" s="42">
        <v>390</v>
      </c>
      <c r="E90" s="21">
        <f t="shared" si="6"/>
        <v>2890</v>
      </c>
      <c r="F90" s="42">
        <v>3029.6</v>
      </c>
      <c r="G90" s="57">
        <f>F90/E90*100</f>
        <v>104.83044982698961</v>
      </c>
      <c r="M90" s="77"/>
    </row>
    <row r="91" spans="1:13" ht="12.75">
      <c r="A91" s="13"/>
      <c r="B91" s="7" t="s">
        <v>88</v>
      </c>
      <c r="C91" s="42"/>
      <c r="D91" s="42">
        <v>600</v>
      </c>
      <c r="E91" s="21">
        <f>SUM(C91:D91)</f>
        <v>600</v>
      </c>
      <c r="F91" s="42"/>
      <c r="G91" s="57">
        <f>F91/E91*100</f>
        <v>0</v>
      </c>
      <c r="M91" s="77"/>
    </row>
    <row r="92" spans="1:13" ht="12.75">
      <c r="A92" s="13"/>
      <c r="B92" s="89" t="s">
        <v>27</v>
      </c>
      <c r="C92" s="21">
        <v>5000</v>
      </c>
      <c r="D92" s="42">
        <v>3314</v>
      </c>
      <c r="E92" s="21">
        <f>SUM(C92:D92)</f>
        <v>8314</v>
      </c>
      <c r="F92" s="42">
        <v>7089.9</v>
      </c>
      <c r="G92" s="57">
        <f>F92/E92*100</f>
        <v>85.27664180899687</v>
      </c>
      <c r="M92" s="77"/>
    </row>
    <row r="93" spans="1:13" ht="13.5" thickBot="1">
      <c r="A93" s="27"/>
      <c r="B93" s="90"/>
      <c r="C93" s="91"/>
      <c r="D93" s="91"/>
      <c r="E93" s="91"/>
      <c r="F93" s="91"/>
      <c r="G93" s="92"/>
      <c r="M93" s="77"/>
    </row>
    <row r="94" spans="1:15" ht="13.5" thickBot="1">
      <c r="A94" s="50" t="s">
        <v>58</v>
      </c>
      <c r="B94" s="54"/>
      <c r="C94" s="51">
        <f>SUM(C96:C99)</f>
        <v>19150</v>
      </c>
      <c r="D94" s="52">
        <f>SUM(D96:D99)</f>
        <v>100</v>
      </c>
      <c r="E94" s="52">
        <f>SUM(E95:E99)</f>
        <v>19250</v>
      </c>
      <c r="F94" s="52">
        <f>SUM(F95:F99)</f>
        <v>39681.8</v>
      </c>
      <c r="G94" s="52">
        <f t="shared" si="5"/>
        <v>206.1392207792208</v>
      </c>
      <c r="M94" s="77"/>
      <c r="O94" s="82"/>
    </row>
    <row r="95" spans="1:15" ht="12.75">
      <c r="A95" s="9" t="s">
        <v>32</v>
      </c>
      <c r="B95" s="30"/>
      <c r="C95" s="39"/>
      <c r="D95" s="42"/>
      <c r="E95" s="42"/>
      <c r="F95" s="42"/>
      <c r="G95" s="42"/>
      <c r="M95" s="77"/>
      <c r="O95" s="82"/>
    </row>
    <row r="96" spans="1:15" ht="12.75">
      <c r="A96" s="13"/>
      <c r="B96" s="7" t="s">
        <v>59</v>
      </c>
      <c r="C96" s="15">
        <v>10000</v>
      </c>
      <c r="D96" s="42"/>
      <c r="E96" s="42">
        <f>SUM(C96:D96)</f>
        <v>10000</v>
      </c>
      <c r="F96" s="42">
        <v>22071.8</v>
      </c>
      <c r="G96" s="42">
        <f t="shared" si="5"/>
        <v>220.71800000000002</v>
      </c>
      <c r="M96" s="77"/>
      <c r="O96" s="82"/>
    </row>
    <row r="97" spans="1:15" ht="12.75">
      <c r="A97" s="13"/>
      <c r="B97" s="7" t="s">
        <v>97</v>
      </c>
      <c r="C97" s="15"/>
      <c r="D97" s="42">
        <v>100</v>
      </c>
      <c r="E97" s="42">
        <f>SUM(C97:D97)</f>
        <v>100</v>
      </c>
      <c r="F97" s="42">
        <v>50</v>
      </c>
      <c r="G97" s="42">
        <f t="shared" si="5"/>
        <v>50</v>
      </c>
      <c r="M97" s="77"/>
      <c r="O97" s="82"/>
    </row>
    <row r="98" spans="1:15" ht="12.75">
      <c r="A98" s="13"/>
      <c r="B98" s="7" t="s">
        <v>60</v>
      </c>
      <c r="C98" s="15">
        <v>8000</v>
      </c>
      <c r="D98" s="42"/>
      <c r="E98" s="42">
        <f>SUM(C98:D98)</f>
        <v>8000</v>
      </c>
      <c r="F98" s="42">
        <v>16535</v>
      </c>
      <c r="G98" s="42">
        <f t="shared" si="5"/>
        <v>206.6875</v>
      </c>
      <c r="M98" s="77"/>
      <c r="O98" s="82"/>
    </row>
    <row r="99" spans="1:15" ht="12.75">
      <c r="A99" s="13"/>
      <c r="B99" s="7" t="s">
        <v>61</v>
      </c>
      <c r="C99" s="15">
        <v>1150</v>
      </c>
      <c r="D99" s="42"/>
      <c r="E99" s="42">
        <f>SUM(C99:D99)</f>
        <v>1150</v>
      </c>
      <c r="F99" s="42">
        <v>1025</v>
      </c>
      <c r="G99" s="42">
        <f t="shared" si="5"/>
        <v>89.13043478260869</v>
      </c>
      <c r="M99" s="77"/>
      <c r="O99" s="82"/>
    </row>
    <row r="100" spans="1:15" ht="8.25" customHeight="1" thickBot="1">
      <c r="A100" s="27"/>
      <c r="B100" s="7"/>
      <c r="C100" s="29"/>
      <c r="D100" s="42"/>
      <c r="E100" s="42"/>
      <c r="F100" s="42"/>
      <c r="G100" s="42"/>
      <c r="M100" s="77"/>
      <c r="O100" s="82"/>
    </row>
    <row r="101" spans="1:15" ht="13.5" thickBot="1">
      <c r="A101" s="73" t="s">
        <v>81</v>
      </c>
      <c r="B101" s="74"/>
      <c r="C101" s="71">
        <f>C94+C78+C38+C5</f>
        <v>512098</v>
      </c>
      <c r="D101" s="71">
        <f>D94+D78+D38+D5</f>
        <v>56967.600000000006</v>
      </c>
      <c r="E101" s="71">
        <f>E94+E78+E38+E5</f>
        <v>569095.6000000001</v>
      </c>
      <c r="F101" s="71">
        <f>F94+F78+F38+F5</f>
        <v>602009.6</v>
      </c>
      <c r="G101" s="71">
        <f t="shared" si="5"/>
        <v>105.78356255082623</v>
      </c>
      <c r="M101" s="77"/>
      <c r="O101" s="82"/>
    </row>
    <row r="102" spans="1:13" ht="12.75">
      <c r="A102" s="8"/>
      <c r="B102" s="8"/>
      <c r="C102" s="7"/>
      <c r="D102" s="8"/>
      <c r="E102" s="8"/>
      <c r="F102" s="8"/>
      <c r="G102" s="8"/>
      <c r="M102" s="77"/>
    </row>
    <row r="103" spans="3:13" ht="19.5" customHeight="1" thickBot="1">
      <c r="C103" s="3"/>
      <c r="E103" s="1"/>
      <c r="M103" s="77"/>
    </row>
    <row r="104" spans="1:13" ht="13.5" thickBot="1">
      <c r="A104" s="58" t="s">
        <v>62</v>
      </c>
      <c r="B104" s="58"/>
      <c r="C104" s="46" t="s">
        <v>39</v>
      </c>
      <c r="D104" s="46" t="s">
        <v>40</v>
      </c>
      <c r="E104" s="46" t="s">
        <v>41</v>
      </c>
      <c r="F104" s="46" t="s">
        <v>51</v>
      </c>
      <c r="G104" s="46" t="s">
        <v>42</v>
      </c>
      <c r="M104" s="77"/>
    </row>
    <row r="105" spans="1:13" ht="12.75">
      <c r="A105" s="88" t="s">
        <v>63</v>
      </c>
      <c r="B105" s="88"/>
      <c r="C105" s="81">
        <f>C5</f>
        <v>270363.3</v>
      </c>
      <c r="D105" s="81">
        <f>D5</f>
        <v>2549.4</v>
      </c>
      <c r="E105" s="81">
        <f>E5</f>
        <v>272942.7</v>
      </c>
      <c r="F105" s="81">
        <f>F5</f>
        <v>282876.5</v>
      </c>
      <c r="G105" s="59">
        <f>F105/E105*100</f>
        <v>103.6395184776878</v>
      </c>
      <c r="M105" s="77"/>
    </row>
    <row r="106" spans="1:13" ht="12.75">
      <c r="A106" s="60" t="s">
        <v>64</v>
      </c>
      <c r="B106" s="60"/>
      <c r="C106" s="81">
        <f>C38</f>
        <v>65950</v>
      </c>
      <c r="D106" s="81">
        <f>D38</f>
        <v>2286.5</v>
      </c>
      <c r="E106" s="81">
        <f>E38</f>
        <v>68236.5</v>
      </c>
      <c r="F106" s="81">
        <f>F38</f>
        <v>73183.1</v>
      </c>
      <c r="G106" s="59">
        <f>F106/E106*100</f>
        <v>107.24919947535412</v>
      </c>
      <c r="M106" s="77"/>
    </row>
    <row r="107" spans="1:13" ht="12.75">
      <c r="A107" s="83" t="s">
        <v>65</v>
      </c>
      <c r="B107" s="83"/>
      <c r="C107" s="81">
        <f>C78</f>
        <v>156634.7</v>
      </c>
      <c r="D107" s="81">
        <f>D78</f>
        <v>52031.700000000004</v>
      </c>
      <c r="E107" s="81">
        <f>E78</f>
        <v>208666.4</v>
      </c>
      <c r="F107" s="81">
        <f>F78</f>
        <v>206268.19999999998</v>
      </c>
      <c r="G107" s="59">
        <f>F107/E107*100</f>
        <v>98.85070140664716</v>
      </c>
      <c r="M107" s="77"/>
    </row>
    <row r="108" spans="1:13" ht="13.5" thickBot="1">
      <c r="A108" s="83" t="s">
        <v>66</v>
      </c>
      <c r="B108" s="83"/>
      <c r="C108" s="81">
        <f>C94</f>
        <v>19150</v>
      </c>
      <c r="D108" s="81">
        <f>D94</f>
        <v>100</v>
      </c>
      <c r="E108" s="81">
        <f>E94</f>
        <v>19250</v>
      </c>
      <c r="F108" s="81">
        <f>F94</f>
        <v>39681.8</v>
      </c>
      <c r="G108" s="59">
        <f>F108/E108*100</f>
        <v>206.1392207792208</v>
      </c>
      <c r="M108" s="77"/>
    </row>
    <row r="109" spans="1:13" ht="13.5" thickBot="1">
      <c r="A109" s="84" t="s">
        <v>67</v>
      </c>
      <c r="B109" s="84"/>
      <c r="C109" s="61">
        <f>SUM(C105:C108)</f>
        <v>512098</v>
      </c>
      <c r="D109" s="61">
        <f>SUM(D105:D108)</f>
        <v>56967.600000000006</v>
      </c>
      <c r="E109" s="61">
        <f>SUM(E105:E108)</f>
        <v>569095.6</v>
      </c>
      <c r="F109" s="61">
        <f>SUM(F105:F108)</f>
        <v>602009.6</v>
      </c>
      <c r="G109" s="61">
        <f>F109/E109*100</f>
        <v>105.78356255082626</v>
      </c>
      <c r="M109" s="77"/>
    </row>
    <row r="110" ht="12.75">
      <c r="C110" s="2"/>
    </row>
    <row r="111" ht="12.75">
      <c r="C111" s="2"/>
    </row>
    <row r="112" ht="12.75">
      <c r="C112" s="2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79"/>
      <c r="F114" s="79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  <row r="206" spans="2:7" ht="12.75">
      <c r="B206" s="8"/>
      <c r="C206" s="8"/>
      <c r="D206" s="8"/>
      <c r="E206" s="8"/>
      <c r="F206" s="8"/>
      <c r="G206" s="8"/>
    </row>
    <row r="207" spans="2:7" ht="12.75">
      <c r="B207" s="8"/>
      <c r="C207" s="8"/>
      <c r="D207" s="8"/>
      <c r="E207" s="8"/>
      <c r="F207" s="8"/>
      <c r="G207" s="8"/>
    </row>
    <row r="208" spans="2:7" ht="12.75">
      <c r="B208" s="8"/>
      <c r="C208" s="8"/>
      <c r="D208" s="8"/>
      <c r="E208" s="8"/>
      <c r="F208" s="8"/>
      <c r="G208" s="8"/>
    </row>
    <row r="209" spans="2:7" ht="12.75">
      <c r="B209" s="8"/>
      <c r="C209" s="8"/>
      <c r="D209" s="8"/>
      <c r="E209" s="8"/>
      <c r="F209" s="8"/>
      <c r="G209" s="8"/>
    </row>
    <row r="210" spans="2:7" ht="12.75">
      <c r="B210" s="8"/>
      <c r="C210" s="8"/>
      <c r="D210" s="8"/>
      <c r="E210" s="8"/>
      <c r="F210" s="8"/>
      <c r="G210" s="8"/>
    </row>
  </sheetData>
  <mergeCells count="6">
    <mergeCell ref="A108:B108"/>
    <mergeCell ref="A109:B109"/>
    <mergeCell ref="A1:G1"/>
    <mergeCell ref="A2:G2"/>
    <mergeCell ref="A105:B105"/>
    <mergeCell ref="A107:B107"/>
  </mergeCells>
  <printOptions/>
  <pageMargins left="0.7874015748031497" right="0.5905511811023623" top="0.8661417322834646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Roháčková</dc:creator>
  <cp:keywords/>
  <dc:description/>
  <cp:lastModifiedBy>Jankovco</cp:lastModifiedBy>
  <cp:lastPrinted>2009-05-19T07:15:28Z</cp:lastPrinted>
  <dcterms:created xsi:type="dcterms:W3CDTF">2004-09-20T13:09:14Z</dcterms:created>
  <dcterms:modified xsi:type="dcterms:W3CDTF">2009-05-19T07:16:03Z</dcterms:modified>
  <cp:category/>
  <cp:version/>
  <cp:contentType/>
  <cp:contentStatus/>
</cp:coreProperties>
</file>