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_ 0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'_ 001 Pol'!$6:$7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'_ 001 Pol'!$A$1:$X$296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92" i="12" l="1"/>
  <c r="BA290" i="12"/>
  <c r="BA288" i="12"/>
  <c r="BA283" i="12"/>
  <c r="BA281" i="12"/>
  <c r="BA170" i="12"/>
  <c r="BA168" i="12"/>
  <c r="BA166" i="12"/>
  <c r="G9" i="12"/>
  <c r="I9" i="12"/>
  <c r="K9" i="12"/>
  <c r="M9" i="12"/>
  <c r="O9" i="12"/>
  <c r="Q9" i="12"/>
  <c r="V9" i="12"/>
  <c r="G11" i="12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6" i="12"/>
  <c r="M16" i="12" s="1"/>
  <c r="I16" i="12"/>
  <c r="K16" i="12"/>
  <c r="O16" i="12"/>
  <c r="Q16" i="12"/>
  <c r="V16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G39" i="12"/>
  <c r="M39" i="12" s="1"/>
  <c r="I39" i="12"/>
  <c r="K39" i="12"/>
  <c r="O39" i="12"/>
  <c r="Q39" i="12"/>
  <c r="V39" i="12"/>
  <c r="G45" i="12"/>
  <c r="M45" i="12" s="1"/>
  <c r="I45" i="12"/>
  <c r="K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G77" i="12"/>
  <c r="M77" i="12" s="1"/>
  <c r="I77" i="12"/>
  <c r="K77" i="12"/>
  <c r="O77" i="12"/>
  <c r="Q77" i="12"/>
  <c r="V77" i="12"/>
  <c r="G85" i="12"/>
  <c r="M85" i="12" s="1"/>
  <c r="I85" i="12"/>
  <c r="K85" i="12"/>
  <c r="O85" i="12"/>
  <c r="Q85" i="12"/>
  <c r="V85" i="12"/>
  <c r="G89" i="12"/>
  <c r="M89" i="12" s="1"/>
  <c r="I89" i="12"/>
  <c r="K89" i="12"/>
  <c r="O89" i="12"/>
  <c r="Q89" i="12"/>
  <c r="V89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8" i="12"/>
  <c r="M98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G108" i="12"/>
  <c r="I108" i="12"/>
  <c r="K108" i="12"/>
  <c r="O108" i="12"/>
  <c r="Q108" i="12"/>
  <c r="V108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7" i="12"/>
  <c r="M117" i="12" s="1"/>
  <c r="I117" i="12"/>
  <c r="K117" i="12"/>
  <c r="O117" i="12"/>
  <c r="Q117" i="12"/>
  <c r="V117" i="12"/>
  <c r="G120" i="12"/>
  <c r="M120" i="12" s="1"/>
  <c r="I120" i="12"/>
  <c r="K120" i="12"/>
  <c r="O120" i="12"/>
  <c r="Q120" i="12"/>
  <c r="V120" i="12"/>
  <c r="G124" i="12"/>
  <c r="I124" i="12"/>
  <c r="K124" i="12"/>
  <c r="O124" i="12"/>
  <c r="O123" i="12" s="1"/>
  <c r="Q124" i="12"/>
  <c r="V124" i="12"/>
  <c r="V123" i="12" s="1"/>
  <c r="G128" i="12"/>
  <c r="I128" i="12"/>
  <c r="I123" i="12" s="1"/>
  <c r="K128" i="12"/>
  <c r="M128" i="12"/>
  <c r="O128" i="12"/>
  <c r="Q128" i="12"/>
  <c r="V128" i="12"/>
  <c r="G130" i="12"/>
  <c r="M130" i="12" s="1"/>
  <c r="I130" i="12"/>
  <c r="K130" i="12"/>
  <c r="O130" i="12"/>
  <c r="Q130" i="12"/>
  <c r="V130" i="12"/>
  <c r="G133" i="12"/>
  <c r="I133" i="12"/>
  <c r="K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M143" i="12" s="1"/>
  <c r="I143" i="12"/>
  <c r="K143" i="12"/>
  <c r="O143" i="12"/>
  <c r="Q143" i="12"/>
  <c r="V143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3" i="12"/>
  <c r="M163" i="12" s="1"/>
  <c r="I163" i="12"/>
  <c r="K163" i="12"/>
  <c r="O163" i="12"/>
  <c r="Q163" i="12"/>
  <c r="V163" i="12"/>
  <c r="G165" i="12"/>
  <c r="M165" i="12" s="1"/>
  <c r="I165" i="12"/>
  <c r="K165" i="12"/>
  <c r="O165" i="12"/>
  <c r="Q165" i="12"/>
  <c r="V165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M177" i="12" s="1"/>
  <c r="I177" i="12"/>
  <c r="K177" i="12"/>
  <c r="O177" i="12"/>
  <c r="Q177" i="12"/>
  <c r="V177" i="12"/>
  <c r="G180" i="12"/>
  <c r="M180" i="12" s="1"/>
  <c r="I180" i="12"/>
  <c r="K180" i="12"/>
  <c r="O180" i="12"/>
  <c r="Q180" i="12"/>
  <c r="V180" i="12"/>
  <c r="G183" i="12"/>
  <c r="M183" i="12" s="1"/>
  <c r="I183" i="12"/>
  <c r="K183" i="12"/>
  <c r="O183" i="12"/>
  <c r="Q183" i="12"/>
  <c r="V183" i="12"/>
  <c r="G186" i="12"/>
  <c r="M186" i="12" s="1"/>
  <c r="I186" i="12"/>
  <c r="K186" i="12"/>
  <c r="O186" i="12"/>
  <c r="Q186" i="12"/>
  <c r="V186" i="12"/>
  <c r="G189" i="12"/>
  <c r="M189" i="12" s="1"/>
  <c r="I189" i="12"/>
  <c r="K189" i="12"/>
  <c r="O189" i="12"/>
  <c r="Q189" i="12"/>
  <c r="V189" i="12"/>
  <c r="G192" i="12"/>
  <c r="M192" i="12" s="1"/>
  <c r="I192" i="12"/>
  <c r="K192" i="12"/>
  <c r="O192" i="12"/>
  <c r="Q192" i="12"/>
  <c r="V192" i="12"/>
  <c r="G195" i="12"/>
  <c r="M195" i="12" s="1"/>
  <c r="I195" i="12"/>
  <c r="K195" i="12"/>
  <c r="O195" i="12"/>
  <c r="Q195" i="12"/>
  <c r="V195" i="12"/>
  <c r="G198" i="12"/>
  <c r="M198" i="12" s="1"/>
  <c r="I198" i="12"/>
  <c r="K198" i="12"/>
  <c r="O198" i="12"/>
  <c r="Q198" i="12"/>
  <c r="V198" i="12"/>
  <c r="G201" i="12"/>
  <c r="I201" i="12"/>
  <c r="K201" i="12"/>
  <c r="M201" i="12"/>
  <c r="O201" i="12"/>
  <c r="Q201" i="12"/>
  <c r="V201" i="12"/>
  <c r="G204" i="12"/>
  <c r="M204" i="12" s="1"/>
  <c r="I204" i="12"/>
  <c r="K204" i="12"/>
  <c r="O204" i="12"/>
  <c r="Q204" i="12"/>
  <c r="V204" i="12"/>
  <c r="G207" i="12"/>
  <c r="M207" i="12" s="1"/>
  <c r="I207" i="12"/>
  <c r="K207" i="12"/>
  <c r="O207" i="12"/>
  <c r="Q207" i="12"/>
  <c r="V207" i="12"/>
  <c r="G210" i="12"/>
  <c r="M210" i="12" s="1"/>
  <c r="I210" i="12"/>
  <c r="K210" i="12"/>
  <c r="O210" i="12"/>
  <c r="Q210" i="12"/>
  <c r="V210" i="12"/>
  <c r="G213" i="12"/>
  <c r="M213" i="12" s="1"/>
  <c r="I213" i="12"/>
  <c r="K213" i="12"/>
  <c r="O213" i="12"/>
  <c r="Q213" i="12"/>
  <c r="V213" i="12"/>
  <c r="G216" i="12"/>
  <c r="M216" i="12" s="1"/>
  <c r="I216" i="12"/>
  <c r="K216" i="12"/>
  <c r="O216" i="12"/>
  <c r="Q216" i="12"/>
  <c r="V216" i="12"/>
  <c r="G219" i="12"/>
  <c r="M219" i="12" s="1"/>
  <c r="I219" i="12"/>
  <c r="K219" i="12"/>
  <c r="O219" i="12"/>
  <c r="Q219" i="12"/>
  <c r="V219" i="12"/>
  <c r="G222" i="12"/>
  <c r="M222" i="12" s="1"/>
  <c r="I222" i="12"/>
  <c r="K222" i="12"/>
  <c r="O222" i="12"/>
  <c r="Q222" i="12"/>
  <c r="V222" i="12"/>
  <c r="G225" i="12"/>
  <c r="M225" i="12" s="1"/>
  <c r="I225" i="12"/>
  <c r="K225" i="12"/>
  <c r="O225" i="12"/>
  <c r="Q225" i="12"/>
  <c r="V225" i="12"/>
  <c r="G228" i="12"/>
  <c r="M228" i="12" s="1"/>
  <c r="I228" i="12"/>
  <c r="K228" i="12"/>
  <c r="O228" i="12"/>
  <c r="Q228" i="12"/>
  <c r="V228" i="12"/>
  <c r="G231" i="12"/>
  <c r="M231" i="12" s="1"/>
  <c r="I231" i="12"/>
  <c r="K231" i="12"/>
  <c r="O231" i="12"/>
  <c r="Q231" i="12"/>
  <c r="V231" i="12"/>
  <c r="G234" i="12"/>
  <c r="M234" i="12" s="1"/>
  <c r="I234" i="12"/>
  <c r="K234" i="12"/>
  <c r="O234" i="12"/>
  <c r="Q234" i="12"/>
  <c r="V234" i="12"/>
  <c r="G237" i="12"/>
  <c r="M237" i="12" s="1"/>
  <c r="I237" i="12"/>
  <c r="K237" i="12"/>
  <c r="O237" i="12"/>
  <c r="Q237" i="12"/>
  <c r="V237" i="12"/>
  <c r="G241" i="12"/>
  <c r="M241" i="12" s="1"/>
  <c r="I241" i="12"/>
  <c r="K241" i="12"/>
  <c r="O241" i="12"/>
  <c r="Q241" i="12"/>
  <c r="V241" i="12"/>
  <c r="G243" i="12"/>
  <c r="I243" i="12"/>
  <c r="K243" i="12"/>
  <c r="O243" i="12"/>
  <c r="O240" i="12" s="1"/>
  <c r="Q243" i="12"/>
  <c r="V243" i="12"/>
  <c r="V240" i="12" s="1"/>
  <c r="G245" i="12"/>
  <c r="I245" i="12"/>
  <c r="K245" i="12"/>
  <c r="M245" i="12"/>
  <c r="O245" i="12"/>
  <c r="Q245" i="12"/>
  <c r="V245" i="12"/>
  <c r="G248" i="12"/>
  <c r="M248" i="12" s="1"/>
  <c r="I248" i="12"/>
  <c r="K248" i="12"/>
  <c r="O248" i="12"/>
  <c r="Q248" i="12"/>
  <c r="V248" i="12"/>
  <c r="G252" i="12"/>
  <c r="M252" i="12" s="1"/>
  <c r="I252" i="12"/>
  <c r="K252" i="12"/>
  <c r="O252" i="12"/>
  <c r="Q252" i="12"/>
  <c r="V252" i="12"/>
  <c r="G257" i="12"/>
  <c r="G256" i="12" s="1"/>
  <c r="I60" i="1" s="1"/>
  <c r="I257" i="12"/>
  <c r="I256" i="12" s="1"/>
  <c r="K257" i="12"/>
  <c r="K256" i="12" s="1"/>
  <c r="O257" i="12"/>
  <c r="O256" i="12" s="1"/>
  <c r="Q257" i="12"/>
  <c r="Q256" i="12" s="1"/>
  <c r="V257" i="12"/>
  <c r="V256" i="12" s="1"/>
  <c r="G260" i="12"/>
  <c r="M260" i="12" s="1"/>
  <c r="I260" i="12"/>
  <c r="K260" i="12"/>
  <c r="O260" i="12"/>
  <c r="Q260" i="12"/>
  <c r="V260" i="12"/>
  <c r="G262" i="12"/>
  <c r="I262" i="12"/>
  <c r="K262" i="12"/>
  <c r="O262" i="12"/>
  <c r="Q262" i="12"/>
  <c r="V262" i="12"/>
  <c r="G264" i="12"/>
  <c r="M264" i="12" s="1"/>
  <c r="I264" i="12"/>
  <c r="K264" i="12"/>
  <c r="O264" i="12"/>
  <c r="Q264" i="12"/>
  <c r="V264" i="12"/>
  <c r="G266" i="12"/>
  <c r="M266" i="12" s="1"/>
  <c r="I266" i="12"/>
  <c r="K266" i="12"/>
  <c r="O266" i="12"/>
  <c r="Q266" i="12"/>
  <c r="V266" i="12"/>
  <c r="G269" i="12"/>
  <c r="G268" i="12" s="1"/>
  <c r="I62" i="1" s="1"/>
  <c r="I269" i="12"/>
  <c r="I268" i="12" s="1"/>
  <c r="K269" i="12"/>
  <c r="K268" i="12" s="1"/>
  <c r="O269" i="12"/>
  <c r="O268" i="12" s="1"/>
  <c r="Q269" i="12"/>
  <c r="Q268" i="12" s="1"/>
  <c r="V269" i="12"/>
  <c r="V268" i="12" s="1"/>
  <c r="G271" i="12"/>
  <c r="I271" i="12"/>
  <c r="K271" i="12"/>
  <c r="O271" i="12"/>
  <c r="Q271" i="12"/>
  <c r="V271" i="12"/>
  <c r="G273" i="12"/>
  <c r="M273" i="12" s="1"/>
  <c r="I273" i="12"/>
  <c r="K273" i="12"/>
  <c r="O273" i="12"/>
  <c r="Q273" i="12"/>
  <c r="V273" i="12"/>
  <c r="G275" i="12"/>
  <c r="M275" i="12" s="1"/>
  <c r="I275" i="12"/>
  <c r="K275" i="12"/>
  <c r="O275" i="12"/>
  <c r="Q275" i="12"/>
  <c r="V275" i="12"/>
  <c r="G276" i="12"/>
  <c r="I276" i="12"/>
  <c r="K276" i="12"/>
  <c r="M276" i="12"/>
  <c r="O276" i="12"/>
  <c r="Q276" i="12"/>
  <c r="V276" i="12"/>
  <c r="G278" i="12"/>
  <c r="M278" i="12" s="1"/>
  <c r="I278" i="12"/>
  <c r="K278" i="12"/>
  <c r="O278" i="12"/>
  <c r="Q278" i="12"/>
  <c r="V278" i="12"/>
  <c r="G280" i="12"/>
  <c r="I280" i="12"/>
  <c r="K280" i="12"/>
  <c r="O280" i="12"/>
  <c r="Q280" i="12"/>
  <c r="V280" i="12"/>
  <c r="G282" i="12"/>
  <c r="M282" i="12" s="1"/>
  <c r="I282" i="12"/>
  <c r="K282" i="12"/>
  <c r="O282" i="12"/>
  <c r="Q282" i="12"/>
  <c r="V282" i="12"/>
  <c r="G284" i="12"/>
  <c r="M284" i="12" s="1"/>
  <c r="I284" i="12"/>
  <c r="K284" i="12"/>
  <c r="O284" i="12"/>
  <c r="Q284" i="12"/>
  <c r="V284" i="12"/>
  <c r="G287" i="12"/>
  <c r="I287" i="12"/>
  <c r="K287" i="12"/>
  <c r="O287" i="12"/>
  <c r="Q287" i="12"/>
  <c r="V287" i="12"/>
  <c r="G289" i="12"/>
  <c r="M289" i="12" s="1"/>
  <c r="I289" i="12"/>
  <c r="K289" i="12"/>
  <c r="O289" i="12"/>
  <c r="Q289" i="12"/>
  <c r="V289" i="12"/>
  <c r="G291" i="12"/>
  <c r="M291" i="12" s="1"/>
  <c r="I291" i="12"/>
  <c r="K291" i="12"/>
  <c r="O291" i="12"/>
  <c r="Q291" i="12"/>
  <c r="V291" i="12"/>
  <c r="AE294" i="12"/>
  <c r="I18" i="1"/>
  <c r="I17" i="1"/>
  <c r="AZ49" i="1"/>
  <c r="AZ48" i="1"/>
  <c r="AZ47" i="1"/>
  <c r="AZ46" i="1"/>
  <c r="AZ45" i="1"/>
  <c r="V259" i="12" l="1"/>
  <c r="O259" i="12"/>
  <c r="I286" i="12"/>
  <c r="V286" i="12"/>
  <c r="O286" i="12"/>
  <c r="M257" i="12"/>
  <c r="M256" i="12" s="1"/>
  <c r="K132" i="12"/>
  <c r="G132" i="12"/>
  <c r="I58" i="1" s="1"/>
  <c r="Q123" i="12"/>
  <c r="F41" i="1"/>
  <c r="F40" i="1"/>
  <c r="F39" i="1"/>
  <c r="Q286" i="12"/>
  <c r="K270" i="12"/>
  <c r="G270" i="12"/>
  <c r="I63" i="1" s="1"/>
  <c r="V101" i="12"/>
  <c r="O101" i="12"/>
  <c r="K8" i="12"/>
  <c r="G8" i="12"/>
  <c r="Q8" i="12"/>
  <c r="I8" i="12"/>
  <c r="AF294" i="12"/>
  <c r="K286" i="12"/>
  <c r="G286" i="12"/>
  <c r="I65" i="1" s="1"/>
  <c r="I20" i="1" s="1"/>
  <c r="Q279" i="12"/>
  <c r="I279" i="12"/>
  <c r="V279" i="12"/>
  <c r="O279" i="12"/>
  <c r="Q270" i="12"/>
  <c r="I270" i="12"/>
  <c r="V270" i="12"/>
  <c r="O270" i="12"/>
  <c r="K259" i="12"/>
  <c r="G259" i="12"/>
  <c r="I61" i="1" s="1"/>
  <c r="Q259" i="12"/>
  <c r="I259" i="12"/>
  <c r="K240" i="12"/>
  <c r="G240" i="12"/>
  <c r="I59" i="1" s="1"/>
  <c r="Q240" i="12"/>
  <c r="I240" i="12"/>
  <c r="Q132" i="12"/>
  <c r="I132" i="12"/>
  <c r="V132" i="12"/>
  <c r="O132" i="12"/>
  <c r="K123" i="12"/>
  <c r="G123" i="12"/>
  <c r="I57" i="1" s="1"/>
  <c r="K101" i="12"/>
  <c r="G101" i="12"/>
  <c r="I56" i="1" s="1"/>
  <c r="Q101" i="12"/>
  <c r="I101" i="12"/>
  <c r="V8" i="12"/>
  <c r="O8" i="12"/>
  <c r="M287" i="12"/>
  <c r="M286" i="12" s="1"/>
  <c r="K279" i="12"/>
  <c r="G279" i="12"/>
  <c r="I64" i="1" s="1"/>
  <c r="I19" i="1" s="1"/>
  <c r="M280" i="12"/>
  <c r="M279" i="12" s="1"/>
  <c r="M271" i="12"/>
  <c r="M270" i="12" s="1"/>
  <c r="M269" i="12"/>
  <c r="M268" i="12" s="1"/>
  <c r="M262" i="12"/>
  <c r="M259" i="12" s="1"/>
  <c r="M243" i="12"/>
  <c r="M240" i="12" s="1"/>
  <c r="M133" i="12"/>
  <c r="M132" i="12" s="1"/>
  <c r="M124" i="12"/>
  <c r="M123" i="12" s="1"/>
  <c r="M108" i="12"/>
  <c r="M101" i="12" s="1"/>
  <c r="M11" i="12"/>
  <c r="M8" i="12" s="1"/>
  <c r="J28" i="1"/>
  <c r="J26" i="1"/>
  <c r="G38" i="1"/>
  <c r="F38" i="1"/>
  <c r="J23" i="1"/>
  <c r="J24" i="1"/>
  <c r="J25" i="1"/>
  <c r="J27" i="1"/>
  <c r="E24" i="1"/>
  <c r="E26" i="1"/>
  <c r="G41" i="1" l="1"/>
  <c r="G40" i="1"/>
  <c r="H40" i="1" s="1"/>
  <c r="I40" i="1" s="1"/>
  <c r="G39" i="1"/>
  <c r="F42" i="1"/>
  <c r="H39" i="1"/>
  <c r="H42" i="1" s="1"/>
  <c r="H41" i="1"/>
  <c r="I41" i="1" s="1"/>
  <c r="I55" i="1"/>
  <c r="G294" i="12"/>
  <c r="G23" i="1" l="1"/>
  <c r="A23" i="1" s="1"/>
  <c r="G28" i="1"/>
  <c r="I66" i="1"/>
  <c r="I16" i="1"/>
  <c r="I21" i="1" s="1"/>
  <c r="G42" i="1"/>
  <c r="G25" i="1" s="1"/>
  <c r="A25" i="1" s="1"/>
  <c r="I39" i="1"/>
  <c r="I42" i="1" s="1"/>
  <c r="G24" i="1"/>
  <c r="A24" i="1"/>
  <c r="J41" i="1" l="1"/>
  <c r="J40" i="1"/>
  <c r="J39" i="1"/>
  <c r="J42" i="1" s="1"/>
  <c r="A27" i="1"/>
  <c r="A29" i="1" s="1"/>
  <c r="G26" i="1"/>
  <c r="A26" i="1"/>
  <c r="J65" i="1"/>
  <c r="J55" i="1"/>
  <c r="J56" i="1"/>
  <c r="J58" i="1"/>
  <c r="J60" i="1"/>
  <c r="J62" i="1"/>
  <c r="J64" i="1"/>
  <c r="J57" i="1"/>
  <c r="J59" i="1"/>
  <c r="J61" i="1"/>
  <c r="J63" i="1"/>
  <c r="G29" i="1"/>
  <c r="G27" i="1" s="1"/>
  <c r="J66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Aleš Novotný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<sst xmlns="http://schemas.openxmlformats.org/spreadsheetml/2006/main" count="1268" uniqueCount="468">
  <si>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</si>
  <si>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</si>
  <si>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</si>
  <si>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</si>
  <si>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</si>
  <si>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</si>
  <si>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</si>
  <si>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</si>
  <si>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</si>
  <si>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</si>
  <si>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</si>
  <si>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</si>
  <si>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</si>
  <si>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</si>
  <si>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</si>
  <si>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</si>
  <si>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</si>
  <si>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</si>
  <si>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</si>
  <si>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</si>
  <si>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</si>
  <si>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</si>
  <si>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</si>
  <si>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</si>
  <si>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</si>
  <si>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</si>
  <si>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</si>
  <si>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</si>
  <si>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</si>
  <si>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</si>
  <si>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</si>
  <si>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</si>
  <si>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</si>
  <si>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</si>
  <si>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</si>
  <si>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</si>
  <si>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</si>
  <si>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</si>
  <si>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</si>
  <si>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</si>
  <si>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</si>
  <si>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001</t>
  </si>
  <si>
    <t>Prodloužení kanalizace a přípojky</t>
  </si>
  <si>
    <t>_</t>
  </si>
  <si>
    <t>Objekt:</t>
  </si>
  <si>
    <t>Rozpočet:</t>
  </si>
  <si>
    <t>2019/34</t>
  </si>
  <si>
    <t>Prodloužení kanalizace, ul. Holečkova</t>
  </si>
  <si>
    <t>Stavba</t>
  </si>
  <si>
    <t>Celkem za stavbu</t>
  </si>
  <si>
    <t>CZK</t>
  </si>
  <si>
    <t>#POPR</t>
  </si>
  <si>
    <t>Popis rozpočtu: 001 - Prodloužení kanalizace a přípojky</t>
  </si>
  <si>
    <t>1/ Soupis prací je sestaven podle projektové dokumentace z 11/2019.</t>
  </si>
  <si>
    <t>2/ Soupis prací neobsahuje: oprava stávajících kanalizačních šachet na přípojce P1.</t>
  </si>
  <si>
    <t>3/ Vybouraná zámková dlažba se očistí a použije zpět pro doplnění chodníku.</t>
  </si>
  <si>
    <t>4/ Výkopek bude odvážen na skládku ve vzdálenosti do 5 km. Výkopek pro zásyp bude dopravován zpět na staveništní skládku.</t>
  </si>
  <si>
    <t>5/ Skládka suti je uvažovaná ve vzdálenosti do 5 km.</t>
  </si>
  <si>
    <t>Rekapitulace dílů</t>
  </si>
  <si>
    <t>Typ dílu</t>
  </si>
  <si>
    <t>1</t>
  </si>
  <si>
    <t>Zemní práce</t>
  </si>
  <si>
    <t>45</t>
  </si>
  <si>
    <t>Podkladní a vedlejší konstrukce</t>
  </si>
  <si>
    <t>5</t>
  </si>
  <si>
    <t>Komunikace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</si>
  <si>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</si>
  <si>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</si>
  <si>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</si>
  <si>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</si>
  <si>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</si>
  <si>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</si>
  <si>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</si>
  <si>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</si>
  <si>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</si>
  <si>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</si>
  <si>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</si>
  <si>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</si>
  <si>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</si>
  <si>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</si>
  <si>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</si>
  <si>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</si>
  <si>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</si>
  <si>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</si>
  <si>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</si>
  <si>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</si>
  <si>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</si>
  <si>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</si>
  <si>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</si>
  <si>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</si>
  <si>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</si>
  <si>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</si>
  <si>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</si>
  <si>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</si>
  <si>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</si>
  <si>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</si>
  <si>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</si>
  <si>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</si>
  <si>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</si>
  <si>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</si>
  <si>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</si>
  <si>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</si>
  <si>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</si>
  <si>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</si>
  <si>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</si>
  <si>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</si>
  <si>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</si>
  <si>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</si>
  <si>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</si>
  <si>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dlažeb ze zámkové dlažby v kamenivu</t>
  </si>
  <si>
    <t>m2</t>
  </si>
  <si>
    <t>RTS 19/ II</t>
  </si>
  <si>
    <t>Práce</t>
  </si>
  <si>
    <t>POL1_</t>
  </si>
  <si>
    <t>chodník nad kanalizací : 2,0*3,0</t>
  </si>
  <si>
    <t>VV</t>
  </si>
  <si>
    <t>113107630R00</t>
  </si>
  <si>
    <t>Odstranění podkladu nad 50 m2,kam.drcené tl.30 cm</t>
  </si>
  <si>
    <t>chodník, asfalt : 6+75</t>
  </si>
  <si>
    <t>113107645R00</t>
  </si>
  <si>
    <t>Odstranění podkladu nad 50 m2,kam.drcené tl.45 cm</t>
  </si>
  <si>
    <t>štěrková cesta : 2,0*(9,0+7,5+8,0+24,5+2,5+4,0+5,0)</t>
  </si>
  <si>
    <t>rozšíření pro šachtu : 3,0*1,0</t>
  </si>
  <si>
    <t>113108415R00</t>
  </si>
  <si>
    <t>Odstranění asfaltové vrstvy pl.nad 50 m2, tl.15 cm</t>
  </si>
  <si>
    <t>asfalt : 2,0*(4,0+27,0+5,0)</t>
  </si>
  <si>
    <t>113201111R00</t>
  </si>
  <si>
    <t>Vytrhání obrubníků chodníkových a parkových</t>
  </si>
  <si>
    <t>m</t>
  </si>
  <si>
    <t>chodníkové, do suti : 3,0*2</t>
  </si>
  <si>
    <t>119001411R00</t>
  </si>
  <si>
    <t>Dočasné zajištění beton.a plast. potrubí do DN 200</t>
  </si>
  <si>
    <t>podzemní vedení : 1,0*2</t>
  </si>
  <si>
    <t>119001421R00</t>
  </si>
  <si>
    <t>Dočasné zajištění kabelů - do počtu 3 kabelů</t>
  </si>
  <si>
    <t>podzemní vedení : 1,0*3</t>
  </si>
  <si>
    <t>130001101R00</t>
  </si>
  <si>
    <t>Příplatek za ztížené hloubení v blízkosti vedení</t>
  </si>
  <si>
    <t>m3</t>
  </si>
  <si>
    <t>podzemní vedení : 0,9*1,5*7,0</t>
  </si>
  <si>
    <t>uliční vpusti : 0,8*1,5*0,5*4</t>
  </si>
  <si>
    <t>132301211R00</t>
  </si>
  <si>
    <t>Hloubení rýh š.do 200 cm hor.4 do 100 m3, STROJNĚ</t>
  </si>
  <si>
    <t>prodloužení kanalizace: stoka-Š1 : 0,9*(((2,90+2,92)/2-0,45)*5,7+((2,92+1,88)/2-0,45)*11,3)</t>
  </si>
  <si>
    <t>rozšíření pro šachtu : (2,08-0,45)*2,4*(2,4-0,9)</t>
  </si>
  <si>
    <t>Mezisoučet</t>
  </si>
  <si>
    <t>prodloužení kanalizace: stoka-Š1 : 0,8*((1,88+1,43)/2-0,45)*25,0</t>
  </si>
  <si>
    <t>rozšíření pro šachtu : (1,43-0,45)*2,4*(2,4-0,9)</t>
  </si>
  <si>
    <t>přípojka P1 : 0,8*((1,43+1,17)/2-0,45)*(24,5+2,5+4,0+5,0)</t>
  </si>
  <si>
    <t>přípojka P2 : 0,8*((1,43+1,2)/2-0,45)*8,0</t>
  </si>
  <si>
    <t>přípojka P3 : 0,8*((1,43+1,2)/2-0,45)*7,5</t>
  </si>
  <si>
    <t>přípojka P4 : 0,8*((1,43+1,2)/2-0,45)*5,5</t>
  </si>
  <si>
    <t>151101101R00</t>
  </si>
  <si>
    <t>Pažení a rozepření stěn rýh - příložné - hl.do 2 m</t>
  </si>
  <si>
    <t>prodloužení kanalizace: stoka-Š1 : 2*(1,88+1,43)/2*25,0+1,43*(2,4-0,9)*2</t>
  </si>
  <si>
    <t>přípojka P1 : 2*(1,43+1,17)/2*(24,5+2,5+4,0+5,0)</t>
  </si>
  <si>
    <t>přípojka P2 : 2*(1,43+1,2)/2*8,0</t>
  </si>
  <si>
    <t>přípojka P3 : 2*(1,43+1,2)/2*7,5</t>
  </si>
  <si>
    <t>přípojka P4 : 2*(1,43+1,2)/2*5,5</t>
  </si>
  <si>
    <t>151101102R00</t>
  </si>
  <si>
    <t>Pažení a rozepření stěn rýh - příložné - hl.do 4 m</t>
  </si>
  <si>
    <t>prodloužení kanalizace: stoka-Š1 : 2*((2,90+2,92)/2*5,7+(2,92+1,88)/2*11,3)+2,08*(2,4-0,9)*2</t>
  </si>
  <si>
    <t>151101111R00</t>
  </si>
  <si>
    <t>Odstranění pažení stěn rýh - příložné - hl. do 2 m</t>
  </si>
  <si>
    <t>Odkaz na mn. položky pořadí 10 : 235,87000</t>
  </si>
  <si>
    <t>151101112R00</t>
  </si>
  <si>
    <t>Odstranění pažení stěn rýh - příložné - hl. do 4 m</t>
  </si>
  <si>
    <t>Odkaz na mn. položky pořadí 11 : 93,65400</t>
  </si>
  <si>
    <t>161101101R00</t>
  </si>
  <si>
    <t>Svislé přemístění výkopku z hor.1-4 do 2,5 m</t>
  </si>
  <si>
    <t>rýha š. do 200 cm do 100 m3 - 100% objemu výkopu : 66,64</t>
  </si>
  <si>
    <t>161101102R00</t>
  </si>
  <si>
    <t>Svislé přemístění výkopku z hor.1-4 do 4,0 m</t>
  </si>
  <si>
    <t>rýha š. do 200 cm do 100 m3 - 100% objemu výkopu : 38,32</t>
  </si>
  <si>
    <t>162201102R00</t>
  </si>
  <si>
    <t>Vodorovné přemístění výkopku z hor.1-4 do 50 m</t>
  </si>
  <si>
    <t>výkopek pro zásyp ze staveništní skládky : 52,34</t>
  </si>
  <si>
    <t>162601102R00</t>
  </si>
  <si>
    <t>Vodorovné přemístění výkopku z hor.1-4 do 5000 m</t>
  </si>
  <si>
    <t>výkopek na skládku : 104,96</t>
  </si>
  <si>
    <t>výkopek pro zásyp na staveništní skládku : 52,34</t>
  </si>
  <si>
    <t>167101101R00</t>
  </si>
  <si>
    <t>Nakládání výkopku z hor.1-4 v množství do 100 m3</t>
  </si>
  <si>
    <t>174101101R00</t>
  </si>
  <si>
    <t>Zásyp jam, rýh, šachet se zhutněním</t>
  </si>
  <si>
    <t xml:space="preserve">zásyp výkopkem : </t>
  </si>
  <si>
    <t>prodloužení kanalizace: stoka-Š1 : 0,9*(((2,90+2,92)/2-0,45-0,10-0,55)*5,7+((2,92+1,88)/2-0,45-0,10-0,55)*11,3)</t>
  </si>
  <si>
    <t>rozšíření pro šachtu : (2,08-0,45)*(2,4*(2,4-0,9)-pi*1,24*1,24/4)</t>
  </si>
  <si>
    <t>prodloužení kanalizace: stoka-Š1 : 0,8*((1,88+1,43)/2-0,45-0,10-0,55)*25,0</t>
  </si>
  <si>
    <t>rozšíření pro šachtu : (1,43-0,45)*(2,4*(2,4-0,9)-pi*1,24*1,24/4)</t>
  </si>
  <si>
    <t>přípojka P1 : 0,8*((1,43+1,17)/2-0,45-0,10-0,50)*(24,5+2,5+4,0+5,0)</t>
  </si>
  <si>
    <t>přípojka P2 : 0,8*((1,43+1,2)/2-0,45-0,10-0,45)*8,0</t>
  </si>
  <si>
    <t>přípojka P3 : 0,8*((1,43+1,2)/2-0,45-0,10-0,45)*7,5</t>
  </si>
  <si>
    <t>přípojka P4 : 0,8*((1,43+1,2)/2-0,45-0,10-0,45)*5,5</t>
  </si>
  <si>
    <t xml:space="preserve">zásyp štěrkem : </t>
  </si>
  <si>
    <t>rušená šachta : pi*1,0*1,0/4*(1,28-0,45)</t>
  </si>
  <si>
    <t>175101101R00</t>
  </si>
  <si>
    <t>Obsyp potrubí bez prohození sypaniny</t>
  </si>
  <si>
    <t xml:space="preserve">písek 0/4 : </t>
  </si>
  <si>
    <t>prodloužení kanalizace: stoka-Š1 : (0,9*0,55-pi*0,250*0,250/4)*17,0</t>
  </si>
  <si>
    <t>(0,8*0,55-pi*0,250*0,250/4)*25,0</t>
  </si>
  <si>
    <t>přípojka P1 : (0,8*0,5-pi*0,200*0,200/4)*(24,5+2,5+4,0+5,0)</t>
  </si>
  <si>
    <t>přípojka P2 : 0,8*0,45*8,0</t>
  </si>
  <si>
    <t>přípojka P3 : 0,8*0,45*7,5</t>
  </si>
  <si>
    <t>přípojka P4 : 0,8*0,45*5,5</t>
  </si>
  <si>
    <t>181101102R00</t>
  </si>
  <si>
    <t>Úprava pláně v zářezech v hor. 1-4, se zhutněním</t>
  </si>
  <si>
    <t xml:space="preserve">dno výkopu : </t>
  </si>
  <si>
    <t>prodloužení kanalizace: stoka-Š1 : 0,9*17,0+2,4*(2,4-0,9)+0,8*25,0+2,4*(2,4-0,8)</t>
  </si>
  <si>
    <t>přípojka P1, P2, P3, P4 : 0,8*(24,5+2,5+4,0+5,0+8,0+7,5+5,5)</t>
  </si>
  <si>
    <t>181201102R00</t>
  </si>
  <si>
    <t>Úprava pláně v násypech v hor. 1-4, se zhutněním</t>
  </si>
  <si>
    <t>oprava chodníku : 6,0</t>
  </si>
  <si>
    <t>oprava asfaltu : 2,0*(4,0+27,0+5,0)+3,0*1,0</t>
  </si>
  <si>
    <t>oprava štěrkové cesty : 2,0*(9,0+7,5+8,0+24,5+2,5+4,0+5,0)+3,0*1,0</t>
  </si>
  <si>
    <t>199000002R00</t>
  </si>
  <si>
    <t>Poplatek za skládku horniny 1- 4</t>
  </si>
  <si>
    <t>výkopek na skládku : 104,96-52,34</t>
  </si>
  <si>
    <t>583312004R</t>
  </si>
  <si>
    <t>Kamenivo těžené frakce  0/4</t>
  </si>
  <si>
    <t>t</t>
  </si>
  <si>
    <t>SPCM</t>
  </si>
  <si>
    <t>Specifikace</t>
  </si>
  <si>
    <t>POL3_</t>
  </si>
  <si>
    <t xml:space="preserve">spotřeba 1,8 t/m3 : </t>
  </si>
  <si>
    <t>Odkaz na mn. položky pořadí 20 : 38,18236*1,8</t>
  </si>
  <si>
    <t>583418004R</t>
  </si>
  <si>
    <t>Kamenivo drcené frakce  16/32</t>
  </si>
  <si>
    <t xml:space="preserve">spotřeba: 1,8 t/m3 : </t>
  </si>
  <si>
    <t>rušená šachta : 1,800*0,65</t>
  </si>
  <si>
    <t>451572111R00</t>
  </si>
  <si>
    <t>Lože pod potrubí z kameniva těženého 0 - 4 mm</t>
  </si>
  <si>
    <t>prodloužení kanalizace: stoka-Š1 : 0,9*0,10*17,0+0,8*0,10*25,0</t>
  </si>
  <si>
    <t>přípojka P1 : 0,8*0,10*(24,5+2,5+4,0+5,0)</t>
  </si>
  <si>
    <t>přípojka P2 : 0,8*0,10*8,0</t>
  </si>
  <si>
    <t>přípojka P3 : 0,8*0,10*7,5</t>
  </si>
  <si>
    <t>přípojka P4 : 0,8*0,10*5,5</t>
  </si>
  <si>
    <t>452112111R00</t>
  </si>
  <si>
    <t>Osazení beton, prstenců pod mříže, výšky do100 mm</t>
  </si>
  <si>
    <t>kus</t>
  </si>
  <si>
    <t>TBW-Q 600/60/90 : 1</t>
  </si>
  <si>
    <t>TBW-Q 600/100/90 : 1</t>
  </si>
  <si>
    <t>TBW-Q šikmý : 1</t>
  </si>
  <si>
    <t>452311121R00</t>
  </si>
  <si>
    <t>Desky podkladní pod potrubí z betonu C 8/10</t>
  </si>
  <si>
    <t>podkladní desky pod šachty Š1, Š2 : 0,20*1,5*1,5*2</t>
  </si>
  <si>
    <t>M4521301</t>
  </si>
  <si>
    <t>Prstenec vyrovnávací TBW-Q 600/60/90</t>
  </si>
  <si>
    <t>Vlastní</t>
  </si>
  <si>
    <t>Indiv</t>
  </si>
  <si>
    <t>Koeficient: 0,01</t>
  </si>
  <si>
    <t>M4521302</t>
  </si>
  <si>
    <t>Prstenec vyrovnávací TBW-Q 600/100/90</t>
  </si>
  <si>
    <t>M4521303</t>
  </si>
  <si>
    <t>Prstenec vyrovnávací TBW-Q šikmý</t>
  </si>
  <si>
    <t>566903111R00</t>
  </si>
  <si>
    <t>Vyspravení podkladu po překopech kam.hrubě drceným</t>
  </si>
  <si>
    <t>oprava chodníku - tl. 30 cm : 1,800*0,3*6,0</t>
  </si>
  <si>
    <t>oprava asfaltu - tl. 30 cm : 1,800*0,3*(2,0*(4,0+27,0+5,0)+3,0*1,0)</t>
  </si>
  <si>
    <t>oprava štěrkové cesty - tl. 45 cm : 1,800*0,45*(2,0*(9,0+7,5+8,0+24,5+2,5+4,0+5,0)+3,0*1,0)</t>
  </si>
  <si>
    <t>566904111R00</t>
  </si>
  <si>
    <t>Vyspravení podkladu po překopech kam.obal.asfaltem</t>
  </si>
  <si>
    <t>asfalt - tl. 15 cm : 2,600*0,15*(2,0*(4,0+27,0+5,0)+3,0*1,0)</t>
  </si>
  <si>
    <t>596215021R00</t>
  </si>
  <si>
    <t>Kladení zámkové dlažby tl. 6 cm do drtě tl. 4 cm</t>
  </si>
  <si>
    <t>oprava chodníku, použita vybouraná dlažba : 6,0</t>
  </si>
  <si>
    <t>871313121R00</t>
  </si>
  <si>
    <t>Montáž trub z plastu, gumový kroužek, DN 150</t>
  </si>
  <si>
    <t>KG160 SN8: přípojka P2, P3, P4 : 8,0+7,5+5,5</t>
  </si>
  <si>
    <t>871353121R00</t>
  </si>
  <si>
    <t>Montáž trub z plastu, gumový kroužek, DN 200</t>
  </si>
  <si>
    <t>KG200 SN8: přípojka P1 : 24,5+2,5+4,0+5,0</t>
  </si>
  <si>
    <t>871373121R00</t>
  </si>
  <si>
    <t>Montáž trub z plastu, gumový kroužek, DN 300</t>
  </si>
  <si>
    <t>Ultra Rib2 SN10 DN250 : 42,0</t>
  </si>
  <si>
    <t>877353121R00</t>
  </si>
  <si>
    <t>Montáž tvarovek odboč. plast. gum. kroužek DN 200</t>
  </si>
  <si>
    <t>KGEA 200/200/45° : 3</t>
  </si>
  <si>
    <t>877363121R00</t>
  </si>
  <si>
    <t>Montáž tvarovek odboč. plast. gum. kroužek DN 250</t>
  </si>
  <si>
    <t>UREA 250/160KG/45° : 1</t>
  </si>
  <si>
    <t>877353123R00</t>
  </si>
  <si>
    <t>Montáž tvarovek jednoos. plast. gum.kroužek DN 200</t>
  </si>
  <si>
    <t>KGB 200/15° : 5</t>
  </si>
  <si>
    <t>KGB 200/30° : 2</t>
  </si>
  <si>
    <t>877363123R00</t>
  </si>
  <si>
    <t>Montáž tvarovek jednoos. plast. gum.kroužek DN 250</t>
  </si>
  <si>
    <t>koleno 250/45° : 1</t>
  </si>
  <si>
    <t>877313126R00</t>
  </si>
  <si>
    <t>Montáž víčka nebo zátky plast. gum. kroužek DN 150</t>
  </si>
  <si>
    <t>KGM150 : 2</t>
  </si>
  <si>
    <t>892571111R00</t>
  </si>
  <si>
    <t>Zkouška těsnosti kanalizace DN do 200, vodou</t>
  </si>
  <si>
    <t>21+36</t>
  </si>
  <si>
    <t>892581111R00</t>
  </si>
  <si>
    <t>Zkouška těsnosti kanalizace DN do 300, vodou</t>
  </si>
  <si>
    <t>892573111R00</t>
  </si>
  <si>
    <t>Zabezpečení konců kanal. potrubí DN do 200, vodou</t>
  </si>
  <si>
    <t>úsek</t>
  </si>
  <si>
    <t>892583111R00</t>
  </si>
  <si>
    <t>Zabezpečení konců kanal. potrubí DN do 300, vodou</t>
  </si>
  <si>
    <t>894421112RT1</t>
  </si>
  <si>
    <t>Osazení betonových dílců šachet do 1,4 t skruže rovné, na kroužek, do 1,4 t</t>
  </si>
  <si>
    <t>TBS-Q 1000/500/120 : 2</t>
  </si>
  <si>
    <t>894422111RT1</t>
  </si>
  <si>
    <t>Osazení betonových dílců šachet skruže přechodové, na kroužek</t>
  </si>
  <si>
    <t>TZK-Q 1000/600/200 : 1</t>
  </si>
  <si>
    <t>TBR-Q 1000/600/120 : 1</t>
  </si>
  <si>
    <t>894423111RT1</t>
  </si>
  <si>
    <t>Osazení betonových dílců šachet do 2,0 t šachtová dna, na kroužek, do 2,0 t</t>
  </si>
  <si>
    <t>dno TBZ-Q 1000/500 : 2</t>
  </si>
  <si>
    <t>899103111R00</t>
  </si>
  <si>
    <t>Osazení poklopu s rámem do 150 kg</t>
  </si>
  <si>
    <t>899711122R00</t>
  </si>
  <si>
    <t>Fólie výstražná z PVC, šířka 30 cm</t>
  </si>
  <si>
    <t>21+36+42</t>
  </si>
  <si>
    <t>R8371001</t>
  </si>
  <si>
    <t>Výsek a montáž odbočky na potrubí DN 600</t>
  </si>
  <si>
    <t>položka obsahuje: vyříznutí otvoru v potrubí, úprava a osazení přípojné tvarovky, utěsnění spoje, obetonování potrubí v tl. min. 300 mm</t>
  </si>
  <si>
    <t>POP</t>
  </si>
  <si>
    <t>R8901001</t>
  </si>
  <si>
    <t>Zaslepení připojení DN150 na stoku DN600</t>
  </si>
  <si>
    <t>položka obsahuje: odstranění potrubí, zaslepení a utěsnění otvoru přípojky, obetonování min. tl. 300 mm</t>
  </si>
  <si>
    <t>R8901101</t>
  </si>
  <si>
    <t>Oprava stávající uliční vpusti a napojení na novou přípojku</t>
  </si>
  <si>
    <t>položka obsahuje: vyčištění vpusti, výměna poškozených částí, vyspravení trhlin, utěsnění napojení, tvarovky pro dopojení na novou přípojku</t>
  </si>
  <si>
    <t>R8901102</t>
  </si>
  <si>
    <t>Napojení kanalizační šachty na novou přípojku</t>
  </si>
  <si>
    <t>položka obsahuje: utěsnění napojení, tvarovky pro dopojení na novou přípojku</t>
  </si>
  <si>
    <t>R8902001</t>
  </si>
  <si>
    <t>Čerpání splaškových vod během stavby</t>
  </si>
  <si>
    <t>kpl</t>
  </si>
  <si>
    <t>zřízení čerpací jímky na přípojkách, provoz a pohotovost čerpadla, výtlačné potrubí nebo hadice</t>
  </si>
  <si>
    <t>R8941001</t>
  </si>
  <si>
    <t>Těsnění spár vodotěsnou směsí pro agresivní prostředí</t>
  </si>
  <si>
    <t>spáry mezi dílci šachet : pi*1,0*4</t>
  </si>
  <si>
    <t>28611260.AR</t>
  </si>
  <si>
    <t>Trubka kanalizační KGEM SN 8 PVC 160x4,7x1000</t>
  </si>
  <si>
    <t>přípojka P4 : 1</t>
  </si>
  <si>
    <t>Koeficient: 0,03</t>
  </si>
  <si>
    <t>28611261.AR</t>
  </si>
  <si>
    <t>Trubka kanalizační KGEM SN 8 PVC 160x4,7x3000</t>
  </si>
  <si>
    <t>přípojka P2, P3 : 1+1</t>
  </si>
  <si>
    <t>28611262.AR</t>
  </si>
  <si>
    <t>Trubka kanalizační KGEM SN 8 PVC 160x4,7x5000</t>
  </si>
  <si>
    <t>přípojka P2, P3, P4 : 1+1+1</t>
  </si>
  <si>
    <t>28611263.AR</t>
  </si>
  <si>
    <t>Trubka kanalizační KGEM SN 8 PVC 200x5,9x1000</t>
  </si>
  <si>
    <t>přípojka P1 : 7</t>
  </si>
  <si>
    <t>28611264.AR</t>
  </si>
  <si>
    <t>Trubka kanalizační KGEM SN 8 PVC 200x5,9x3000</t>
  </si>
  <si>
    <t>přípojka P1 : 5</t>
  </si>
  <si>
    <t>28611265.AR</t>
  </si>
  <si>
    <t>Trubka kanalizační KGEM SN 8 PVC 200x5,9x5000</t>
  </si>
  <si>
    <t>přípojka P1 : 3</t>
  </si>
  <si>
    <t>286142592R</t>
  </si>
  <si>
    <t>Trubka kanalizač. ULTRA-RIB 2 SN 10 250x2000 mm PP žebrovaná, PP, červeno-hnědá</t>
  </si>
  <si>
    <t>prodloužení kanalizace : 1</t>
  </si>
  <si>
    <t>286142594R</t>
  </si>
  <si>
    <t>Trubka kanalizač. ULTRA-RIB 2 SN 10 250x5000 mm PP žebrovaná, PP, červeno-hnědá</t>
  </si>
  <si>
    <t>prodloužení kanalizace : 8</t>
  </si>
  <si>
    <t>28651665.AR</t>
  </si>
  <si>
    <t>Koleno kanalizační KGB 200/ 15° PVC</t>
  </si>
  <si>
    <t>Koeficient: 0,015</t>
  </si>
  <si>
    <t>28651666.AR</t>
  </si>
  <si>
    <t>Koleno kanalizační KGB 200/ 30° PVC</t>
  </si>
  <si>
    <t>přípojka P1 : 2</t>
  </si>
  <si>
    <t>28651709.AR</t>
  </si>
  <si>
    <t>Odbočka kanalizační KGEA 200/ 200/45° PVC</t>
  </si>
  <si>
    <t>28651832.AR</t>
  </si>
  <si>
    <t>Zátka hrdla kanalizační KGM DN 150 PVC</t>
  </si>
  <si>
    <t>přípojka P2, P4 : 2</t>
  </si>
  <si>
    <t>28656323R</t>
  </si>
  <si>
    <t>Odbočka kanalizační na KG ULTRA-RIB2 DN250/150/45°</t>
  </si>
  <si>
    <t>28656341R</t>
  </si>
  <si>
    <t>Koleno kanalizační ULTRA-RIB 2  DN 250/45°</t>
  </si>
  <si>
    <t>M8941001</t>
  </si>
  <si>
    <t>Dno šachetní přímé TBZ-Q 1000/500 atyp šachta Š1</t>
  </si>
  <si>
    <t>M8941002</t>
  </si>
  <si>
    <t>Dno šachetní přímé TBZ-Q 1000/500 atyp šachta Š2</t>
  </si>
  <si>
    <t>M8941101</t>
  </si>
  <si>
    <t>Skruž TBS-Q 1000/500/120/SP</t>
  </si>
  <si>
    <t>2</t>
  </si>
  <si>
    <t>M8941201</t>
  </si>
  <si>
    <t>Deska přechodová TZK-Q 1000/600/200</t>
  </si>
  <si>
    <t>M8941202</t>
  </si>
  <si>
    <t>Skruž přechodová TBR-Q 1000/600/120/SPK</t>
  </si>
  <si>
    <t>M8941401</t>
  </si>
  <si>
    <t>Poklop kanalizační 600 mm D 400, litinový se znakem</t>
  </si>
  <si>
    <t>M8941501</t>
  </si>
  <si>
    <t>Těsnění k šachtové rouře DN 1000 mm pryžové</t>
  </si>
  <si>
    <t>4</t>
  </si>
  <si>
    <t>916661111R00</t>
  </si>
  <si>
    <t>Osazení park. obrubníků do lože z C 12/15 s opěrou</t>
  </si>
  <si>
    <t>chodníkové obrubníky, nové : 3,0</t>
  </si>
  <si>
    <t>917862111R00</t>
  </si>
  <si>
    <t>Osazení stojat. obrub.bet. s opěrou,lože z C 12/15</t>
  </si>
  <si>
    <t>silniční obrubníky, nové : 3,0</t>
  </si>
  <si>
    <t>919735113R00</t>
  </si>
  <si>
    <t>Řezání stávajícího živičného krytu tl. 10 - 15 cm</t>
  </si>
  <si>
    <t>asfalt : 2,0+4,0*2+27,0*2+5,0*2</t>
  </si>
  <si>
    <t>rozšíření pro šachtu : 1,0*2</t>
  </si>
  <si>
    <t>592174230R</t>
  </si>
  <si>
    <t>Obrubník chodníkový ABO 16-10 1000/80/250 přírodní</t>
  </si>
  <si>
    <t xml:space="preserve">potřeba: 1ks/m : </t>
  </si>
  <si>
    <t>Odkaz na mn. položky pořadí 79 : 3,00000</t>
  </si>
  <si>
    <t>Koeficient: 0,02</t>
  </si>
  <si>
    <t>59217487R</t>
  </si>
  <si>
    <t>Obrubník silniční ABO 1-15 1000/150/300 přírodní</t>
  </si>
  <si>
    <t>Odkaz na mn. položky pořadí 80 : 3,00000</t>
  </si>
  <si>
    <t>936452112R00</t>
  </si>
  <si>
    <t>Výplň potrubí cementopopílkovou suspenzí DN 150</t>
  </si>
  <si>
    <t xml:space="preserve">m     </t>
  </si>
  <si>
    <t>rušené potrubí nebourané : 60</t>
  </si>
  <si>
    <t>962051116R00</t>
  </si>
  <si>
    <t>Bourání příček železobetonových tl. 15 cm</t>
  </si>
  <si>
    <t>ubourání rušené šachty : pi*1,12*0,6</t>
  </si>
  <si>
    <t>969021121R00</t>
  </si>
  <si>
    <t>Vybourání kanalizačního potrubí DN do 200 mm</t>
  </si>
  <si>
    <t>bourání stávajícího potrubí v trase nového : 25</t>
  </si>
  <si>
    <t>976085311R00</t>
  </si>
  <si>
    <t>Vybourání kanal.rámů a poklopů plochy do 0,6 m2</t>
  </si>
  <si>
    <t>rušená šachta : 1</t>
  </si>
  <si>
    <t>979054441R00</t>
  </si>
  <si>
    <t>Očištění vybour. dlaždic s výplní kamen. těženým</t>
  </si>
  <si>
    <t>dlažba chodníku : 6,0</t>
  </si>
  <si>
    <t>998276101R00</t>
  </si>
  <si>
    <t>Přesun hmot, trubní vedení plastová, otevř. výkop</t>
  </si>
  <si>
    <t>Přesun hmot</t>
  </si>
  <si>
    <t>POL7_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</si>
  <si>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</si>
  <si>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</si>
  <si>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</si>
  <si>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</si>
  <si>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</si>
  <si>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</si>
  <si>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</si>
  <si>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další 4 km</t>
  </si>
  <si>
    <t>979082111R00</t>
  </si>
  <si>
    <t>Vnitrostaveništní doprava suti do 10 m</t>
  </si>
  <si>
    <t>979082121R00</t>
  </si>
  <si>
    <t>Příplatek k vnitrost. dopravě suti za dalších 5 m</t>
  </si>
  <si>
    <t>dalších 10 m</t>
  </si>
  <si>
    <t>979990001R00</t>
  </si>
  <si>
    <t>Poplatek za skládku stavební suti</t>
  </si>
  <si>
    <t>005111020R</t>
  </si>
  <si>
    <t>Vytyčení stavby</t>
  </si>
  <si>
    <t>Soubor</t>
  </si>
  <si>
    <t>VRN</t>
  </si>
  <si>
    <t>POL99_8</t>
  </si>
  <si>
    <t>Geodetické zaměření rohů stavby, stabilizace bodů a sestavení laviček. 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</si>
  <si>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</si>
  <si>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</si>
  <si>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</si>
  <si>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</si>
  <si>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</si>
  <si>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Veškeré náklady spojené s vybudováním, provozem a odstraněním zařízení staveniště, vč. projektu POV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</si>
  <si>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</si>
  <si>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</si>
  <si>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</si>
  <si>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</si>
  <si>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</si>
  <si>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</si>
  <si>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VRN999</t>
  </si>
  <si>
    <t>Jiné vedlejší a ostatní náklady</t>
  </si>
  <si>
    <t>Náklady pro zdárné a kompletní dokončení stavby, které vzniknou např. v souvislosti se zajištěním dalších požadavků zadavatele.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</si>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</sst>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3" borderId="40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21" fillId="0" borderId="18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9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">
      <c r="A2" s="2"/>
      <c r="B2" s="111" t="s">
        <v>24</v>
      </c>
      <c r="C2" s="112"/>
      <c r="D2" s="113" t="s">
        <v>46</v>
      </c>
      <c r="E2" s="114" t="s">
        <v>47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44</v>
      </c>
      <c r="C3" s="112"/>
      <c r="D3" s="118" t="s">
        <v>43</v>
      </c>
      <c r="E3" s="119" t="s">
        <v>43</v>
      </c>
      <c r="F3" s="120"/>
      <c r="G3" s="120"/>
      <c r="H3" s="120"/>
      <c r="I3" s="120"/>
      <c r="J3" s="121"/>
    </row>
    <row r="4" spans="1:15" ht="23.25" customHeight="1" x14ac:dyDescent="0.2">
      <c r="A4" s="110">
        <v>2821</v>
      </c>
      <c r="B4" s="122" t="s">
        <v>45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 x14ac:dyDescent="0.2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SUMIF(F55:F65,A16,I55:I65)+SUMIF(F55:F65,"PSU",I55:I65)</f>
        <v>0</v>
      </c>
      <c r="J16" s="84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SUMIF(F55:F65,A17,I55:I65)</f>
        <v>0</v>
      </c>
      <c r="J17" s="84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SUMIF(F55:F65,A18,I55:I65)</f>
        <v>0</v>
      </c>
      <c r="J18" s="84"/>
    </row>
    <row r="19" spans="1:10" ht="23.25" customHeight="1" x14ac:dyDescent="0.2">
      <c r="A19" s="197" t="s">
        <v>79</v>
      </c>
      <c r="B19" s="38" t="s">
        <v>29</v>
      </c>
      <c r="C19" s="62"/>
      <c r="D19" s="63"/>
      <c r="E19" s="82"/>
      <c r="F19" s="83"/>
      <c r="G19" s="82"/>
      <c r="H19" s="83"/>
      <c r="I19" s="82">
        <f>SUMIF(F55:F65,A19,I55:I65)</f>
        <v>0</v>
      </c>
      <c r="J19" s="84"/>
    </row>
    <row r="20" spans="1:10" ht="23.25" customHeight="1" x14ac:dyDescent="0.2">
      <c r="A20" s="197" t="s">
        <v>80</v>
      </c>
      <c r="B20" s="38" t="s">
        <v>30</v>
      </c>
      <c r="C20" s="62"/>
      <c r="D20" s="63"/>
      <c r="E20" s="82"/>
      <c r="F20" s="83"/>
      <c r="G20" s="82"/>
      <c r="H20" s="83"/>
      <c r="I20" s="82">
        <f>SUMIF(F55:F65,A20,I55:I65)</f>
        <v>0</v>
      </c>
      <c r="J20" s="84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4"/>
      <c r="D34" s="102"/>
      <c r="E34" s="103"/>
      <c r="G34" s="104"/>
      <c r="H34" s="105"/>
      <c r="I34" s="105"/>
      <c r="J34" s="25"/>
    </row>
    <row r="35" spans="1:52" ht="12.75" customHeight="1" x14ac:dyDescent="0.2">
      <c r="A35" s="2"/>
      <c r="B35" s="2"/>
      <c r="D35" s="96" t="s">
        <v>2</v>
      </c>
      <c r="E35" s="96"/>
      <c r="H35" s="10" t="s">
        <v>3</v>
      </c>
      <c r="J35" s="9"/>
    </row>
    <row r="36" spans="1:52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52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52" ht="25.5" hidden="1" customHeight="1" x14ac:dyDescent="0.2">
      <c r="A39" s="136">
        <v>1</v>
      </c>
      <c r="B39" s="146" t="s">
        <v>48</v>
      </c>
      <c r="C39" s="147"/>
      <c r="D39" s="147"/>
      <c r="E39" s="147"/>
      <c r="F39" s="148">
        <f>'_ 001 Pol'!AE294</f>
        <v>0</v>
      </c>
      <c r="G39" s="149">
        <f>'_ 001 Pol'!AF294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52" ht="25.5" hidden="1" customHeight="1" x14ac:dyDescent="0.2">
      <c r="A40" s="136">
        <v>2</v>
      </c>
      <c r="B40" s="152" t="s">
        <v>43</v>
      </c>
      <c r="C40" s="153" t="s">
        <v>43</v>
      </c>
      <c r="D40" s="153"/>
      <c r="E40" s="153"/>
      <c r="F40" s="154">
        <f>'_ 001 Pol'!AE294</f>
        <v>0</v>
      </c>
      <c r="G40" s="155">
        <f>'_ 001 Pol'!AF294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52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'_ 001 Pol'!AE294</f>
        <v>0</v>
      </c>
      <c r="G41" s="150">
        <f>'_ 001 Pol'!AF294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52" ht="25.5" hidden="1" customHeight="1" x14ac:dyDescent="0.2">
      <c r="A42" s="136"/>
      <c r="B42" s="159" t="s">
        <v>49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52" x14ac:dyDescent="0.2">
      <c r="A44" t="s">
        <v>51</v>
      </c>
      <c r="B44" t="s">
        <v>52</v>
      </c>
    </row>
    <row r="45" spans="1:52" x14ac:dyDescent="0.2">
      <c r="B45" s="176" t="s">
        <v>53</v>
      </c>
      <c r="C45" s="176"/>
      <c r="D45" s="176"/>
      <c r="E45" s="176"/>
      <c r="F45" s="176"/>
      <c r="G45" s="176"/>
      <c r="H45" s="176"/>
      <c r="I45" s="176"/>
      <c r="J45" s="176"/>
      <c r="AZ45" s="175" t="str">
        <f>B45</f>
        <v>1/ Soupis prací je sestaven podle projektové dokumentace z 11/2019.</v>
      </c>
    </row>
    <row r="46" spans="1:52" x14ac:dyDescent="0.2">
      <c r="B46" s="176" t="s">
        <v>54</v>
      </c>
      <c r="C46" s="176"/>
      <c r="D46" s="176"/>
      <c r="E46" s="176"/>
      <c r="F46" s="176"/>
      <c r="G46" s="176"/>
      <c r="H46" s="176"/>
      <c r="I46" s="176"/>
      <c r="J46" s="176"/>
      <c r="AZ46" s="175" t="str">
        <f>B46</f>
        <v>2/ Soupis prací neobsahuje: oprava stávajících kanalizačních šachet na přípojce P1.</v>
      </c>
    </row>
    <row r="47" spans="1:52" x14ac:dyDescent="0.2">
      <c r="B47" s="176" t="s">
        <v>55</v>
      </c>
      <c r="C47" s="176"/>
      <c r="D47" s="176"/>
      <c r="E47" s="176"/>
      <c r="F47" s="176"/>
      <c r="G47" s="176"/>
      <c r="H47" s="176"/>
      <c r="I47" s="176"/>
      <c r="J47" s="176"/>
      <c r="AZ47" s="175" t="str">
        <f>B47</f>
        <v>3/ Vybouraná zámková dlažba se očistí a použije zpět pro doplnění chodníku.</v>
      </c>
    </row>
    <row r="48" spans="1:52" ht="25.5" x14ac:dyDescent="0.2">
      <c r="B48" s="176" t="s">
        <v>56</v>
      </c>
      <c r="C48" s="176"/>
      <c r="D48" s="176"/>
      <c r="E48" s="176"/>
      <c r="F48" s="176"/>
      <c r="G48" s="176"/>
      <c r="H48" s="176"/>
      <c r="I48" s="176"/>
      <c r="J48" s="176"/>
      <c r="AZ48" s="175" t="str">
        <f>B48</f>
        <v>4/ Výkopek bude odvážen na skládku ve vzdálenosti do 5 km. Výkopek pro zásyp bude dopravován zpět na staveništní skládku.</v>
      </c>
    </row>
    <row r="49" spans="1:52" x14ac:dyDescent="0.2">
      <c r="B49" s="176" t="s">
        <v>57</v>
      </c>
      <c r="C49" s="176"/>
      <c r="D49" s="176"/>
      <c r="E49" s="176"/>
      <c r="F49" s="176"/>
      <c r="G49" s="176"/>
      <c r="H49" s="176"/>
      <c r="I49" s="176"/>
      <c r="J49" s="176"/>
      <c r="AZ49" s="175" t="str">
        <f>B49</f>
        <v>5/ Skládka suti je uvažovaná ve vzdálenosti do 5 km.</v>
      </c>
    </row>
    <row r="52" spans="1:52" ht="15.75" x14ac:dyDescent="0.25">
      <c r="B52" s="177" t="s">
        <v>58</v>
      </c>
    </row>
    <row r="54" spans="1:52" ht="25.5" customHeight="1" x14ac:dyDescent="0.2">
      <c r="A54" s="179"/>
      <c r="B54" s="182" t="s">
        <v>18</v>
      </c>
      <c r="C54" s="182" t="s">
        <v>6</v>
      </c>
      <c r="D54" s="183"/>
      <c r="E54" s="183"/>
      <c r="F54" s="184" t="s">
        <v>59</v>
      </c>
      <c r="G54" s="184"/>
      <c r="H54" s="184"/>
      <c r="I54" s="184" t="s">
        <v>31</v>
      </c>
      <c r="J54" s="184" t="s">
        <v>0</v>
      </c>
    </row>
    <row r="55" spans="1:52" ht="36.75" customHeight="1" x14ac:dyDescent="0.2">
      <c r="A55" s="180"/>
      <c r="B55" s="185" t="s">
        <v>60</v>
      </c>
      <c r="C55" s="186" t="s">
        <v>61</v>
      </c>
      <c r="D55" s="187"/>
      <c r="E55" s="187"/>
      <c r="F55" s="193" t="s">
        <v>26</v>
      </c>
      <c r="G55" s="194"/>
      <c r="H55" s="194"/>
      <c r="I55" s="194">
        <f>'_ 001 Pol'!G8</f>
        <v>0</v>
      </c>
      <c r="J55" s="191" t="str">
        <f>IF(I66=0,"",I55/I66*100)</f>
        <v/>
      </c>
    </row>
    <row r="56" spans="1:52" ht="36.75" customHeight="1" x14ac:dyDescent="0.2">
      <c r="A56" s="180"/>
      <c r="B56" s="185" t="s">
        <v>62</v>
      </c>
      <c r="C56" s="186" t="s">
        <v>63</v>
      </c>
      <c r="D56" s="187"/>
      <c r="E56" s="187"/>
      <c r="F56" s="193" t="s">
        <v>26</v>
      </c>
      <c r="G56" s="194"/>
      <c r="H56" s="194"/>
      <c r="I56" s="194">
        <f>'_ 001 Pol'!G101</f>
        <v>0</v>
      </c>
      <c r="J56" s="191" t="str">
        <f>IF(I66=0,"",I56/I66*100)</f>
        <v/>
      </c>
    </row>
    <row r="57" spans="1:52" ht="36.75" customHeight="1" x14ac:dyDescent="0.2">
      <c r="A57" s="180"/>
      <c r="B57" s="185" t="s">
        <v>64</v>
      </c>
      <c r="C57" s="186" t="s">
        <v>65</v>
      </c>
      <c r="D57" s="187"/>
      <c r="E57" s="187"/>
      <c r="F57" s="193" t="s">
        <v>26</v>
      </c>
      <c r="G57" s="194"/>
      <c r="H57" s="194"/>
      <c r="I57" s="194">
        <f>'_ 001 Pol'!G123</f>
        <v>0</v>
      </c>
      <c r="J57" s="191" t="str">
        <f>IF(I66=0,"",I57/I66*100)</f>
        <v/>
      </c>
    </row>
    <row r="58" spans="1:52" ht="36.75" customHeight="1" x14ac:dyDescent="0.2">
      <c r="A58" s="180"/>
      <c r="B58" s="185" t="s">
        <v>66</v>
      </c>
      <c r="C58" s="186" t="s">
        <v>67</v>
      </c>
      <c r="D58" s="187"/>
      <c r="E58" s="187"/>
      <c r="F58" s="193" t="s">
        <v>26</v>
      </c>
      <c r="G58" s="194"/>
      <c r="H58" s="194"/>
      <c r="I58" s="194">
        <f>'_ 001 Pol'!G132</f>
        <v>0</v>
      </c>
      <c r="J58" s="191" t="str">
        <f>IF(I66=0,"",I58/I66*100)</f>
        <v/>
      </c>
    </row>
    <row r="59" spans="1:52" ht="36.75" customHeight="1" x14ac:dyDescent="0.2">
      <c r="A59" s="180"/>
      <c r="B59" s="185" t="s">
        <v>68</v>
      </c>
      <c r="C59" s="186" t="s">
        <v>69</v>
      </c>
      <c r="D59" s="187"/>
      <c r="E59" s="187"/>
      <c r="F59" s="193" t="s">
        <v>26</v>
      </c>
      <c r="G59" s="194"/>
      <c r="H59" s="194"/>
      <c r="I59" s="194">
        <f>'_ 001 Pol'!G240</f>
        <v>0</v>
      </c>
      <c r="J59" s="191" t="str">
        <f>IF(I66=0,"",I59/I66*100)</f>
        <v/>
      </c>
    </row>
    <row r="60" spans="1:52" ht="36.75" customHeight="1" x14ac:dyDescent="0.2">
      <c r="A60" s="180"/>
      <c r="B60" s="185" t="s">
        <v>70</v>
      </c>
      <c r="C60" s="186" t="s">
        <v>71</v>
      </c>
      <c r="D60" s="187"/>
      <c r="E60" s="187"/>
      <c r="F60" s="193" t="s">
        <v>26</v>
      </c>
      <c r="G60" s="194"/>
      <c r="H60" s="194"/>
      <c r="I60" s="194">
        <f>'_ 001 Pol'!G256</f>
        <v>0</v>
      </c>
      <c r="J60" s="191" t="str">
        <f>IF(I66=0,"",I60/I66*100)</f>
        <v/>
      </c>
    </row>
    <row r="61" spans="1:52" ht="36.75" customHeight="1" x14ac:dyDescent="0.2">
      <c r="A61" s="180"/>
      <c r="B61" s="185" t="s">
        <v>72</v>
      </c>
      <c r="C61" s="186" t="s">
        <v>73</v>
      </c>
      <c r="D61" s="187"/>
      <c r="E61" s="187"/>
      <c r="F61" s="193" t="s">
        <v>26</v>
      </c>
      <c r="G61" s="194"/>
      <c r="H61" s="194"/>
      <c r="I61" s="194">
        <f>'_ 001 Pol'!G259</f>
        <v>0</v>
      </c>
      <c r="J61" s="191" t="str">
        <f>IF(I66=0,"",I61/I66*100)</f>
        <v/>
      </c>
    </row>
    <row r="62" spans="1:52" ht="36.75" customHeight="1" x14ac:dyDescent="0.2">
      <c r="A62" s="180"/>
      <c r="B62" s="185" t="s">
        <v>74</v>
      </c>
      <c r="C62" s="186" t="s">
        <v>75</v>
      </c>
      <c r="D62" s="187"/>
      <c r="E62" s="187"/>
      <c r="F62" s="193" t="s">
        <v>26</v>
      </c>
      <c r="G62" s="194"/>
      <c r="H62" s="194"/>
      <c r="I62" s="194">
        <f>'_ 001 Pol'!G268</f>
        <v>0</v>
      </c>
      <c r="J62" s="191" t="str">
        <f>IF(I66=0,"",I62/I66*100)</f>
        <v/>
      </c>
    </row>
    <row r="63" spans="1:52" ht="36.75" customHeight="1" x14ac:dyDescent="0.2">
      <c r="A63" s="180"/>
      <c r="B63" s="185" t="s">
        <v>76</v>
      </c>
      <c r="C63" s="186" t="s">
        <v>77</v>
      </c>
      <c r="D63" s="187"/>
      <c r="E63" s="187"/>
      <c r="F63" s="193" t="s">
        <v>78</v>
      </c>
      <c r="G63" s="194"/>
      <c r="H63" s="194"/>
      <c r="I63" s="194">
        <f>'_ 001 Pol'!G270</f>
        <v>0</v>
      </c>
      <c r="J63" s="191" t="str">
        <f>IF(I66=0,"",I63/I66*100)</f>
        <v/>
      </c>
    </row>
    <row r="64" spans="1:52" ht="36.75" customHeight="1" x14ac:dyDescent="0.2">
      <c r="A64" s="180"/>
      <c r="B64" s="185" t="s">
        <v>79</v>
      </c>
      <c r="C64" s="186" t="s">
        <v>29</v>
      </c>
      <c r="D64" s="187"/>
      <c r="E64" s="187"/>
      <c r="F64" s="193" t="s">
        <v>79</v>
      </c>
      <c r="G64" s="194"/>
      <c r="H64" s="194"/>
      <c r="I64" s="194">
        <f>'_ 001 Pol'!G279</f>
        <v>0</v>
      </c>
      <c r="J64" s="191" t="str">
        <f>IF(I66=0,"",I64/I66*100)</f>
        <v/>
      </c>
    </row>
    <row r="65" spans="1:10" ht="36.75" customHeight="1" x14ac:dyDescent="0.2">
      <c r="A65" s="180"/>
      <c r="B65" s="185" t="s">
        <v>80</v>
      </c>
      <c r="C65" s="186" t="s">
        <v>30</v>
      </c>
      <c r="D65" s="187"/>
      <c r="E65" s="187"/>
      <c r="F65" s="193" t="s">
        <v>80</v>
      </c>
      <c r="G65" s="194"/>
      <c r="H65" s="194"/>
      <c r="I65" s="194">
        <f>'_ 001 Pol'!G286</f>
        <v>0</v>
      </c>
      <c r="J65" s="191" t="str">
        <f>IF(I66=0,"",I65/I66*100)</f>
        <v/>
      </c>
    </row>
    <row r="66" spans="1:10" ht="25.5" customHeight="1" x14ac:dyDescent="0.2">
      <c r="A66" s="181"/>
      <c r="B66" s="188" t="s">
        <v>1</v>
      </c>
      <c r="C66" s="189"/>
      <c r="D66" s="190"/>
      <c r="E66" s="190"/>
      <c r="F66" s="195"/>
      <c r="G66" s="196"/>
      <c r="H66" s="196"/>
      <c r="I66" s="196">
        <f>SUM(I55:I65)</f>
        <v>0</v>
      </c>
      <c r="J66" s="192">
        <f>SUM(J55:J65)</f>
        <v>0</v>
      </c>
    </row>
    <row r="67" spans="1:10" x14ac:dyDescent="0.2">
      <c r="F67" s="134"/>
      <c r="G67" s="134"/>
      <c r="H67" s="134"/>
      <c r="I67" s="134"/>
      <c r="J67" s="135"/>
    </row>
    <row r="68" spans="1:10" x14ac:dyDescent="0.2">
      <c r="F68" s="134"/>
      <c r="G68" s="134"/>
      <c r="H68" s="134"/>
      <c r="I68" s="134"/>
      <c r="J68" s="135"/>
    </row>
    <row r="69" spans="1:10" x14ac:dyDescent="0.2">
      <c r="F69" s="134"/>
      <c r="G69" s="134"/>
      <c r="H69" s="134"/>
      <c r="I69" s="134"/>
      <c r="J69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C61:E61"/>
    <mergeCell ref="C62:E62"/>
    <mergeCell ref="C63:E63"/>
    <mergeCell ref="C64:E64"/>
    <mergeCell ref="C65:E65"/>
    <mergeCell ref="C56:E56"/>
    <mergeCell ref="C57:E57"/>
    <mergeCell ref="C58:E58"/>
    <mergeCell ref="C59:E59"/>
    <mergeCell ref="C60:E60"/>
    <mergeCell ref="B46:J46"/>
    <mergeCell ref="B47:J47"/>
    <mergeCell ref="B48:J48"/>
    <mergeCell ref="B49:J49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 x14ac:dyDescent="0.2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 x14ac:dyDescent="0.2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 x14ac:dyDescent="0.2">
      <c r="A4" s="50" t="s">
        <v>10</v>
      </c>
      <c r="B4" s="49"/>
      <c r="C4" s="108"/>
      <c r="D4" s="108"/>
      <c r="E4" s="108"/>
      <c r="F4" s="108"/>
      <c r="G4" s="10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2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81</v>
      </c>
    </row>
    <row r="2" spans="1:60" ht="24.95" customHeight="1" x14ac:dyDescent="0.2">
      <c r="A2" s="199" t="s">
        <v>8</v>
      </c>
      <c r="B2" s="49" t="s">
        <v>46</v>
      </c>
      <c r="C2" s="202" t="s">
        <v>47</v>
      </c>
      <c r="D2" s="200"/>
      <c r="E2" s="200"/>
      <c r="F2" s="200"/>
      <c r="G2" s="201"/>
      <c r="AG2" t="s">
        <v>82</v>
      </c>
    </row>
    <row r="3" spans="1:60" ht="24.95" customHeight="1" x14ac:dyDescent="0.2">
      <c r="A3" s="199" t="s">
        <v>9</v>
      </c>
      <c r="B3" s="49" t="s">
        <v>43</v>
      </c>
      <c r="C3" s="202" t="s">
        <v>43</v>
      </c>
      <c r="D3" s="200"/>
      <c r="E3" s="200"/>
      <c r="F3" s="200"/>
      <c r="G3" s="201"/>
      <c r="AC3" s="178" t="s">
        <v>82</v>
      </c>
      <c r="AG3" t="s">
        <v>83</v>
      </c>
    </row>
    <row r="4" spans="1:60" ht="24.95" customHeight="1" x14ac:dyDescent="0.2">
      <c r="A4" s="203" t="s">
        <v>10</v>
      </c>
      <c r="B4" s="204" t="s">
        <v>41</v>
      </c>
      <c r="C4" s="205" t="s">
        <v>42</v>
      </c>
      <c r="D4" s="206"/>
      <c r="E4" s="206"/>
      <c r="F4" s="206"/>
      <c r="G4" s="207"/>
      <c r="AG4" t="s">
        <v>84</v>
      </c>
    </row>
    <row r="5" spans="1:60" x14ac:dyDescent="0.2">
      <c r="D5" s="10"/>
    </row>
    <row r="6" spans="1:60" ht="38.25" x14ac:dyDescent="0.2">
      <c r="A6" s="209" t="s">
        <v>85</v>
      </c>
      <c r="B6" s="211" t="s">
        <v>86</v>
      </c>
      <c r="C6" s="211" t="s">
        <v>87</v>
      </c>
      <c r="D6" s="210" t="s">
        <v>88</v>
      </c>
      <c r="E6" s="209" t="s">
        <v>89</v>
      </c>
      <c r="F6" s="208" t="s">
        <v>90</v>
      </c>
      <c r="G6" s="209" t="s">
        <v>31</v>
      </c>
      <c r="H6" s="212" t="s">
        <v>32</v>
      </c>
      <c r="I6" s="212" t="s">
        <v>91</v>
      </c>
      <c r="J6" s="212" t="s">
        <v>33</v>
      </c>
      <c r="K6" s="212" t="s">
        <v>92</v>
      </c>
      <c r="L6" s="212" t="s">
        <v>93</v>
      </c>
      <c r="M6" s="212" t="s">
        <v>94</v>
      </c>
      <c r="N6" s="212" t="s">
        <v>95</v>
      </c>
      <c r="O6" s="212" t="s">
        <v>96</v>
      </c>
      <c r="P6" s="212" t="s">
        <v>97</v>
      </c>
      <c r="Q6" s="212" t="s">
        <v>98</v>
      </c>
      <c r="R6" s="212" t="s">
        <v>99</v>
      </c>
      <c r="S6" s="212" t="s">
        <v>100</v>
      </c>
      <c r="T6" s="212" t="s">
        <v>101</v>
      </c>
      <c r="U6" s="212" t="s">
        <v>102</v>
      </c>
      <c r="V6" s="212" t="s">
        <v>103</v>
      </c>
      <c r="W6" s="212" t="s">
        <v>104</v>
      </c>
      <c r="X6" s="212" t="s">
        <v>105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1" t="s">
        <v>106</v>
      </c>
      <c r="B8" s="232" t="s">
        <v>60</v>
      </c>
      <c r="C8" s="252" t="s">
        <v>61</v>
      </c>
      <c r="D8" s="233"/>
      <c r="E8" s="234"/>
      <c r="F8" s="235"/>
      <c r="G8" s="236">
        <f>SUMIF(AG9:AG100,"&lt;&gt;NOR",G9:G100)</f>
        <v>0</v>
      </c>
      <c r="H8" s="230"/>
      <c r="I8" s="230">
        <f>SUM(I9:I100)</f>
        <v>0</v>
      </c>
      <c r="J8" s="230"/>
      <c r="K8" s="230">
        <f>SUM(K9:K100)</f>
        <v>0</v>
      </c>
      <c r="L8" s="230"/>
      <c r="M8" s="230">
        <f>SUM(M9:M100)</f>
        <v>0</v>
      </c>
      <c r="N8" s="230"/>
      <c r="O8" s="230">
        <f>SUM(O9:O100)</f>
        <v>70.300000000000011</v>
      </c>
      <c r="P8" s="230"/>
      <c r="Q8" s="230">
        <f>SUM(Q9:Q100)</f>
        <v>203.64</v>
      </c>
      <c r="R8" s="230"/>
      <c r="S8" s="230"/>
      <c r="T8" s="230"/>
      <c r="U8" s="230"/>
      <c r="V8" s="230">
        <f>SUM(V9:V100)</f>
        <v>442.95000000000005</v>
      </c>
      <c r="W8" s="230"/>
      <c r="X8" s="230"/>
      <c r="AG8" t="s">
        <v>107</v>
      </c>
    </row>
    <row r="9" spans="1:60" outlineLevel="1" x14ac:dyDescent="0.2">
      <c r="A9" s="237">
        <v>1</v>
      </c>
      <c r="B9" s="238" t="s">
        <v>108</v>
      </c>
      <c r="C9" s="253" t="s">
        <v>109</v>
      </c>
      <c r="D9" s="239" t="s">
        <v>110</v>
      </c>
      <c r="E9" s="240">
        <v>6</v>
      </c>
      <c r="F9" s="241"/>
      <c r="G9" s="242">
        <f>ROUND(E9*F9,2)</f>
        <v>0</v>
      </c>
      <c r="H9" s="223"/>
      <c r="I9" s="222">
        <f>ROUND(E9*H9,2)</f>
        <v>0</v>
      </c>
      <c r="J9" s="223"/>
      <c r="K9" s="222">
        <f>ROUND(E9*J9,2)</f>
        <v>0</v>
      </c>
      <c r="L9" s="222">
        <v>21</v>
      </c>
      <c r="M9" s="222">
        <f>G9*(1+L9/100)</f>
        <v>0</v>
      </c>
      <c r="N9" s="222">
        <v>0</v>
      </c>
      <c r="O9" s="222">
        <f>ROUND(E9*N9,2)</f>
        <v>0</v>
      </c>
      <c r="P9" s="222">
        <v>0.22500000000000001</v>
      </c>
      <c r="Q9" s="222">
        <f>ROUND(E9*P9,2)</f>
        <v>1.35</v>
      </c>
      <c r="R9" s="222"/>
      <c r="S9" s="222" t="s">
        <v>111</v>
      </c>
      <c r="T9" s="222" t="s">
        <v>111</v>
      </c>
      <c r="U9" s="222">
        <v>0.14000000000000001</v>
      </c>
      <c r="V9" s="222">
        <f>ROUND(E9*U9,2)</f>
        <v>0.84</v>
      </c>
      <c r="W9" s="222"/>
      <c r="X9" s="222" t="s">
        <v>112</v>
      </c>
      <c r="Y9" s="213"/>
      <c r="Z9" s="213"/>
      <c r="AA9" s="213"/>
      <c r="AB9" s="213"/>
      <c r="AC9" s="213"/>
      <c r="AD9" s="213"/>
      <c r="AE9" s="213"/>
      <c r="AF9" s="213"/>
      <c r="AG9" s="213" t="s">
        <v>113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4" t="s">
        <v>114</v>
      </c>
      <c r="D10" s="224"/>
      <c r="E10" s="225">
        <v>6</v>
      </c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115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37">
        <v>2</v>
      </c>
      <c r="B11" s="238" t="s">
        <v>116</v>
      </c>
      <c r="C11" s="253" t="s">
        <v>117</v>
      </c>
      <c r="D11" s="239" t="s">
        <v>110</v>
      </c>
      <c r="E11" s="240">
        <v>81</v>
      </c>
      <c r="F11" s="241"/>
      <c r="G11" s="242">
        <f>ROUND(E11*F11,2)</f>
        <v>0</v>
      </c>
      <c r="H11" s="223"/>
      <c r="I11" s="222">
        <f>ROUND(E11*H11,2)</f>
        <v>0</v>
      </c>
      <c r="J11" s="223"/>
      <c r="K11" s="222">
        <f>ROUND(E11*J11,2)</f>
        <v>0</v>
      </c>
      <c r="L11" s="222">
        <v>21</v>
      </c>
      <c r="M11" s="222">
        <f>G11*(1+L11/100)</f>
        <v>0</v>
      </c>
      <c r="N11" s="222">
        <v>0</v>
      </c>
      <c r="O11" s="222">
        <f>ROUND(E11*N11,2)</f>
        <v>0</v>
      </c>
      <c r="P11" s="222">
        <v>0.66</v>
      </c>
      <c r="Q11" s="222">
        <f>ROUND(E11*P11,2)</f>
        <v>53.46</v>
      </c>
      <c r="R11" s="222"/>
      <c r="S11" s="222" t="s">
        <v>111</v>
      </c>
      <c r="T11" s="222" t="s">
        <v>111</v>
      </c>
      <c r="U11" s="222">
        <v>0.11899999999999999</v>
      </c>
      <c r="V11" s="222">
        <f>ROUND(E11*U11,2)</f>
        <v>9.64</v>
      </c>
      <c r="W11" s="222"/>
      <c r="X11" s="222" t="s">
        <v>112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113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4" t="s">
        <v>118</v>
      </c>
      <c r="D12" s="224"/>
      <c r="E12" s="225">
        <v>81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115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7">
        <v>3</v>
      </c>
      <c r="B13" s="238" t="s">
        <v>119</v>
      </c>
      <c r="C13" s="253" t="s">
        <v>120</v>
      </c>
      <c r="D13" s="239" t="s">
        <v>110</v>
      </c>
      <c r="E13" s="240">
        <v>124</v>
      </c>
      <c r="F13" s="241"/>
      <c r="G13" s="242">
        <f>ROUND(E13*F13,2)</f>
        <v>0</v>
      </c>
      <c r="H13" s="223"/>
      <c r="I13" s="222">
        <f>ROUND(E13*H13,2)</f>
        <v>0</v>
      </c>
      <c r="J13" s="223"/>
      <c r="K13" s="222">
        <f>ROUND(E13*J13,2)</f>
        <v>0</v>
      </c>
      <c r="L13" s="222">
        <v>21</v>
      </c>
      <c r="M13" s="222">
        <f>G13*(1+L13/100)</f>
        <v>0</v>
      </c>
      <c r="N13" s="222">
        <v>0</v>
      </c>
      <c r="O13" s="222">
        <f>ROUND(E13*N13,2)</f>
        <v>0</v>
      </c>
      <c r="P13" s="222">
        <v>0.99</v>
      </c>
      <c r="Q13" s="222">
        <f>ROUND(E13*P13,2)</f>
        <v>122.76</v>
      </c>
      <c r="R13" s="222"/>
      <c r="S13" s="222" t="s">
        <v>111</v>
      </c>
      <c r="T13" s="222" t="s">
        <v>111</v>
      </c>
      <c r="U13" s="222">
        <v>0.16309999999999999</v>
      </c>
      <c r="V13" s="222">
        <f>ROUND(E13*U13,2)</f>
        <v>20.22</v>
      </c>
      <c r="W13" s="222"/>
      <c r="X13" s="222" t="s">
        <v>112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113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20"/>
      <c r="B14" s="221"/>
      <c r="C14" s="254" t="s">
        <v>121</v>
      </c>
      <c r="D14" s="224"/>
      <c r="E14" s="225">
        <v>121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3"/>
      <c r="Z14" s="213"/>
      <c r="AA14" s="213"/>
      <c r="AB14" s="213"/>
      <c r="AC14" s="213"/>
      <c r="AD14" s="213"/>
      <c r="AE14" s="213"/>
      <c r="AF14" s="213"/>
      <c r="AG14" s="213" t="s">
        <v>115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4" t="s">
        <v>122</v>
      </c>
      <c r="D15" s="224"/>
      <c r="E15" s="225">
        <v>3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115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7">
        <v>4</v>
      </c>
      <c r="B16" s="238" t="s">
        <v>123</v>
      </c>
      <c r="C16" s="253" t="s">
        <v>124</v>
      </c>
      <c r="D16" s="239" t="s">
        <v>110</v>
      </c>
      <c r="E16" s="240">
        <v>75</v>
      </c>
      <c r="F16" s="241"/>
      <c r="G16" s="242">
        <f>ROUND(E16*F16,2)</f>
        <v>0</v>
      </c>
      <c r="H16" s="223"/>
      <c r="I16" s="222">
        <f>ROUND(E16*H16,2)</f>
        <v>0</v>
      </c>
      <c r="J16" s="223"/>
      <c r="K16" s="222">
        <f>ROUND(E16*J16,2)</f>
        <v>0</v>
      </c>
      <c r="L16" s="222">
        <v>21</v>
      </c>
      <c r="M16" s="222">
        <f>G16*(1+L16/100)</f>
        <v>0</v>
      </c>
      <c r="N16" s="222">
        <v>0</v>
      </c>
      <c r="O16" s="222">
        <f>ROUND(E16*N16,2)</f>
        <v>0</v>
      </c>
      <c r="P16" s="222">
        <v>0.33</v>
      </c>
      <c r="Q16" s="222">
        <f>ROUND(E16*P16,2)</f>
        <v>24.75</v>
      </c>
      <c r="R16" s="222"/>
      <c r="S16" s="222" t="s">
        <v>111</v>
      </c>
      <c r="T16" s="222" t="s">
        <v>111</v>
      </c>
      <c r="U16" s="222">
        <v>0.11</v>
      </c>
      <c r="V16" s="222">
        <f>ROUND(E16*U16,2)</f>
        <v>8.25</v>
      </c>
      <c r="W16" s="222"/>
      <c r="X16" s="222" t="s">
        <v>112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113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4" t="s">
        <v>125</v>
      </c>
      <c r="D17" s="224"/>
      <c r="E17" s="225">
        <v>72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3"/>
      <c r="Z17" s="213"/>
      <c r="AA17" s="213"/>
      <c r="AB17" s="213"/>
      <c r="AC17" s="213"/>
      <c r="AD17" s="213"/>
      <c r="AE17" s="213"/>
      <c r="AF17" s="213"/>
      <c r="AG17" s="213" t="s">
        <v>115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54" t="s">
        <v>122</v>
      </c>
      <c r="D18" s="224"/>
      <c r="E18" s="225">
        <v>3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115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7">
        <v>5</v>
      </c>
      <c r="B19" s="238" t="s">
        <v>126</v>
      </c>
      <c r="C19" s="253" t="s">
        <v>127</v>
      </c>
      <c r="D19" s="239" t="s">
        <v>128</v>
      </c>
      <c r="E19" s="240">
        <v>6</v>
      </c>
      <c r="F19" s="241"/>
      <c r="G19" s="242">
        <f>ROUND(E19*F19,2)</f>
        <v>0</v>
      </c>
      <c r="H19" s="223"/>
      <c r="I19" s="222">
        <f>ROUND(E19*H19,2)</f>
        <v>0</v>
      </c>
      <c r="J19" s="223"/>
      <c r="K19" s="222">
        <f>ROUND(E19*J19,2)</f>
        <v>0</v>
      </c>
      <c r="L19" s="222">
        <v>21</v>
      </c>
      <c r="M19" s="222">
        <f>G19*(1+L19/100)</f>
        <v>0</v>
      </c>
      <c r="N19" s="222">
        <v>0</v>
      </c>
      <c r="O19" s="222">
        <f>ROUND(E19*N19,2)</f>
        <v>0</v>
      </c>
      <c r="P19" s="222">
        <v>0.22</v>
      </c>
      <c r="Q19" s="222">
        <f>ROUND(E19*P19,2)</f>
        <v>1.32</v>
      </c>
      <c r="R19" s="222"/>
      <c r="S19" s="222" t="s">
        <v>111</v>
      </c>
      <c r="T19" s="222" t="s">
        <v>111</v>
      </c>
      <c r="U19" s="222">
        <v>0.14000000000000001</v>
      </c>
      <c r="V19" s="222">
        <f>ROUND(E19*U19,2)</f>
        <v>0.84</v>
      </c>
      <c r="W19" s="222"/>
      <c r="X19" s="222" t="s">
        <v>112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113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4" t="s">
        <v>129</v>
      </c>
      <c r="D20" s="224"/>
      <c r="E20" s="225">
        <v>6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115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7">
        <v>6</v>
      </c>
      <c r="B21" s="238" t="s">
        <v>130</v>
      </c>
      <c r="C21" s="253" t="s">
        <v>131</v>
      </c>
      <c r="D21" s="239" t="s">
        <v>128</v>
      </c>
      <c r="E21" s="240">
        <v>2</v>
      </c>
      <c r="F21" s="241"/>
      <c r="G21" s="242">
        <f>ROUND(E21*F21,2)</f>
        <v>0</v>
      </c>
      <c r="H21" s="223"/>
      <c r="I21" s="222">
        <f>ROUND(E21*H21,2)</f>
        <v>0</v>
      </c>
      <c r="J21" s="223"/>
      <c r="K21" s="222">
        <f>ROUND(E21*J21,2)</f>
        <v>0</v>
      </c>
      <c r="L21" s="222">
        <v>21</v>
      </c>
      <c r="M21" s="222">
        <f>G21*(1+L21/100)</f>
        <v>0</v>
      </c>
      <c r="N21" s="222">
        <v>1.0699999999999999E-2</v>
      </c>
      <c r="O21" s="222">
        <f>ROUND(E21*N21,2)</f>
        <v>0.02</v>
      </c>
      <c r="P21" s="222">
        <v>0</v>
      </c>
      <c r="Q21" s="222">
        <f>ROUND(E21*P21,2)</f>
        <v>0</v>
      </c>
      <c r="R21" s="222"/>
      <c r="S21" s="222" t="s">
        <v>111</v>
      </c>
      <c r="T21" s="222" t="s">
        <v>111</v>
      </c>
      <c r="U21" s="222">
        <v>0.90800000000000003</v>
      </c>
      <c r="V21" s="222">
        <f>ROUND(E21*U21,2)</f>
        <v>1.82</v>
      </c>
      <c r="W21" s="222"/>
      <c r="X21" s="222" t="s">
        <v>112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113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4" t="s">
        <v>132</v>
      </c>
      <c r="D22" s="224"/>
      <c r="E22" s="225">
        <v>2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115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7">
        <v>7</v>
      </c>
      <c r="B23" s="238" t="s">
        <v>133</v>
      </c>
      <c r="C23" s="253" t="s">
        <v>134</v>
      </c>
      <c r="D23" s="239" t="s">
        <v>128</v>
      </c>
      <c r="E23" s="240">
        <v>3</v>
      </c>
      <c r="F23" s="241"/>
      <c r="G23" s="242">
        <f>ROUND(E23*F23,2)</f>
        <v>0</v>
      </c>
      <c r="H23" s="223"/>
      <c r="I23" s="222">
        <f>ROUND(E23*H23,2)</f>
        <v>0</v>
      </c>
      <c r="J23" s="223"/>
      <c r="K23" s="222">
        <f>ROUND(E23*J23,2)</f>
        <v>0</v>
      </c>
      <c r="L23" s="222">
        <v>21</v>
      </c>
      <c r="M23" s="222">
        <f>G23*(1+L23/100)</f>
        <v>0</v>
      </c>
      <c r="N23" s="222">
        <v>2.478E-2</v>
      </c>
      <c r="O23" s="222">
        <f>ROUND(E23*N23,2)</f>
        <v>7.0000000000000007E-2</v>
      </c>
      <c r="P23" s="222">
        <v>0</v>
      </c>
      <c r="Q23" s="222">
        <f>ROUND(E23*P23,2)</f>
        <v>0</v>
      </c>
      <c r="R23" s="222"/>
      <c r="S23" s="222" t="s">
        <v>111</v>
      </c>
      <c r="T23" s="222" t="s">
        <v>111</v>
      </c>
      <c r="U23" s="222">
        <v>0.55000000000000004</v>
      </c>
      <c r="V23" s="222">
        <f>ROUND(E23*U23,2)</f>
        <v>1.65</v>
      </c>
      <c r="W23" s="222"/>
      <c r="X23" s="222" t="s">
        <v>112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113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4" t="s">
        <v>135</v>
      </c>
      <c r="D24" s="224"/>
      <c r="E24" s="225">
        <v>3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115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7">
        <v>8</v>
      </c>
      <c r="B25" s="238" t="s">
        <v>136</v>
      </c>
      <c r="C25" s="253" t="s">
        <v>137</v>
      </c>
      <c r="D25" s="239" t="s">
        <v>138</v>
      </c>
      <c r="E25" s="240">
        <v>11.85</v>
      </c>
      <c r="F25" s="241"/>
      <c r="G25" s="242">
        <f>ROUND(E25*F25,2)</f>
        <v>0</v>
      </c>
      <c r="H25" s="223"/>
      <c r="I25" s="222">
        <f>ROUND(E25*H25,2)</f>
        <v>0</v>
      </c>
      <c r="J25" s="223"/>
      <c r="K25" s="222">
        <f>ROUND(E25*J25,2)</f>
        <v>0</v>
      </c>
      <c r="L25" s="222">
        <v>21</v>
      </c>
      <c r="M25" s="222">
        <f>G25*(1+L25/100)</f>
        <v>0</v>
      </c>
      <c r="N25" s="222">
        <v>0</v>
      </c>
      <c r="O25" s="222">
        <f>ROUND(E25*N25,2)</f>
        <v>0</v>
      </c>
      <c r="P25" s="222">
        <v>0</v>
      </c>
      <c r="Q25" s="222">
        <f>ROUND(E25*P25,2)</f>
        <v>0</v>
      </c>
      <c r="R25" s="222"/>
      <c r="S25" s="222" t="s">
        <v>111</v>
      </c>
      <c r="T25" s="222" t="s">
        <v>111</v>
      </c>
      <c r="U25" s="222">
        <v>1.76</v>
      </c>
      <c r="V25" s="222">
        <f>ROUND(E25*U25,2)</f>
        <v>20.86</v>
      </c>
      <c r="W25" s="222"/>
      <c r="X25" s="222" t="s">
        <v>112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113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4" t="s">
        <v>139</v>
      </c>
      <c r="D26" s="224"/>
      <c r="E26" s="225">
        <v>9.4499999999999993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115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4" t="s">
        <v>140</v>
      </c>
      <c r="D27" s="224"/>
      <c r="E27" s="225">
        <v>2.4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115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37">
        <v>9</v>
      </c>
      <c r="B28" s="238" t="s">
        <v>141</v>
      </c>
      <c r="C28" s="253" t="s">
        <v>142</v>
      </c>
      <c r="D28" s="239" t="s">
        <v>138</v>
      </c>
      <c r="E28" s="240">
        <v>104.9593</v>
      </c>
      <c r="F28" s="241"/>
      <c r="G28" s="242">
        <f>ROUND(E28*F28,2)</f>
        <v>0</v>
      </c>
      <c r="H28" s="223"/>
      <c r="I28" s="222">
        <f>ROUND(E28*H28,2)</f>
        <v>0</v>
      </c>
      <c r="J28" s="223"/>
      <c r="K28" s="222">
        <f>ROUND(E28*J28,2)</f>
        <v>0</v>
      </c>
      <c r="L28" s="222">
        <v>21</v>
      </c>
      <c r="M28" s="222">
        <f>G28*(1+L28/100)</f>
        <v>0</v>
      </c>
      <c r="N28" s="222">
        <v>0</v>
      </c>
      <c r="O28" s="222">
        <f>ROUND(E28*N28,2)</f>
        <v>0</v>
      </c>
      <c r="P28" s="222">
        <v>0</v>
      </c>
      <c r="Q28" s="222">
        <f>ROUND(E28*P28,2)</f>
        <v>0</v>
      </c>
      <c r="R28" s="222"/>
      <c r="S28" s="222" t="s">
        <v>111</v>
      </c>
      <c r="T28" s="222" t="s">
        <v>111</v>
      </c>
      <c r="U28" s="222">
        <v>0.35</v>
      </c>
      <c r="V28" s="222">
        <f>ROUND(E28*U28,2)</f>
        <v>36.74</v>
      </c>
      <c r="W28" s="222"/>
      <c r="X28" s="222" t="s">
        <v>112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113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33.75" outlineLevel="1" x14ac:dyDescent="0.2">
      <c r="A29" s="220"/>
      <c r="B29" s="221"/>
      <c r="C29" s="254" t="s">
        <v>143</v>
      </c>
      <c r="D29" s="224"/>
      <c r="E29" s="225">
        <v>32.451300000000003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115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4" t="s">
        <v>144</v>
      </c>
      <c r="D30" s="224"/>
      <c r="E30" s="225">
        <v>5.8680000000000003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115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5" t="s">
        <v>145</v>
      </c>
      <c r="D31" s="226"/>
      <c r="E31" s="227">
        <v>38.319299999999998</v>
      </c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115</v>
      </c>
      <c r="AH31" s="213">
        <v>1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1" x14ac:dyDescent="0.2">
      <c r="A32" s="220"/>
      <c r="B32" s="221"/>
      <c r="C32" s="254" t="s">
        <v>146</v>
      </c>
      <c r="D32" s="224"/>
      <c r="E32" s="225">
        <v>24.1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115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4" t="s">
        <v>147</v>
      </c>
      <c r="D33" s="224"/>
      <c r="E33" s="225">
        <v>3.528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115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20"/>
      <c r="B34" s="221"/>
      <c r="C34" s="254" t="s">
        <v>148</v>
      </c>
      <c r="D34" s="224"/>
      <c r="E34" s="225">
        <v>24.48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115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4" t="s">
        <v>149</v>
      </c>
      <c r="D35" s="224"/>
      <c r="E35" s="225">
        <v>5.5359999999999996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115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4" t="s">
        <v>150</v>
      </c>
      <c r="D36" s="224"/>
      <c r="E36" s="225">
        <v>5.19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115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4" t="s">
        <v>151</v>
      </c>
      <c r="D37" s="224"/>
      <c r="E37" s="225">
        <v>3.806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115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5" t="s">
        <v>145</v>
      </c>
      <c r="D38" s="226"/>
      <c r="E38" s="227">
        <v>66.64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115</v>
      </c>
      <c r="AH38" s="213">
        <v>1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7">
        <v>10</v>
      </c>
      <c r="B39" s="238" t="s">
        <v>152</v>
      </c>
      <c r="C39" s="253" t="s">
        <v>153</v>
      </c>
      <c r="D39" s="239" t="s">
        <v>110</v>
      </c>
      <c r="E39" s="240">
        <v>235.87</v>
      </c>
      <c r="F39" s="241"/>
      <c r="G39" s="242">
        <f>ROUND(E39*F39,2)</f>
        <v>0</v>
      </c>
      <c r="H39" s="223"/>
      <c r="I39" s="222">
        <f>ROUND(E39*H39,2)</f>
        <v>0</v>
      </c>
      <c r="J39" s="223"/>
      <c r="K39" s="222">
        <f>ROUND(E39*J39,2)</f>
        <v>0</v>
      </c>
      <c r="L39" s="222">
        <v>21</v>
      </c>
      <c r="M39" s="222">
        <f>G39*(1+L39/100)</f>
        <v>0</v>
      </c>
      <c r="N39" s="222">
        <v>9.8999999999999999E-4</v>
      </c>
      <c r="O39" s="222">
        <f>ROUND(E39*N39,2)</f>
        <v>0.23</v>
      </c>
      <c r="P39" s="222">
        <v>0</v>
      </c>
      <c r="Q39" s="222">
        <f>ROUND(E39*P39,2)</f>
        <v>0</v>
      </c>
      <c r="R39" s="222"/>
      <c r="S39" s="222" t="s">
        <v>111</v>
      </c>
      <c r="T39" s="222" t="s">
        <v>111</v>
      </c>
      <c r="U39" s="222">
        <v>0.24</v>
      </c>
      <c r="V39" s="222">
        <f>ROUND(E39*U39,2)</f>
        <v>56.61</v>
      </c>
      <c r="W39" s="222"/>
      <c r="X39" s="222" t="s">
        <v>112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113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22.5" outlineLevel="1" x14ac:dyDescent="0.2">
      <c r="A40" s="220"/>
      <c r="B40" s="221"/>
      <c r="C40" s="254" t="s">
        <v>154</v>
      </c>
      <c r="D40" s="224"/>
      <c r="E40" s="225">
        <v>87.04</v>
      </c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115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4" t="s">
        <v>155</v>
      </c>
      <c r="D41" s="224"/>
      <c r="E41" s="225">
        <v>93.6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115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4" t="s">
        <v>156</v>
      </c>
      <c r="D42" s="224"/>
      <c r="E42" s="225">
        <v>21.04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3"/>
      <c r="Z42" s="213"/>
      <c r="AA42" s="213"/>
      <c r="AB42" s="213"/>
      <c r="AC42" s="213"/>
      <c r="AD42" s="213"/>
      <c r="AE42" s="213"/>
      <c r="AF42" s="213"/>
      <c r="AG42" s="213" t="s">
        <v>115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4" t="s">
        <v>157</v>
      </c>
      <c r="D43" s="224"/>
      <c r="E43" s="225">
        <v>19.725000000000001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115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4" t="s">
        <v>158</v>
      </c>
      <c r="D44" s="224"/>
      <c r="E44" s="225">
        <v>14.465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115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37">
        <v>11</v>
      </c>
      <c r="B45" s="238" t="s">
        <v>159</v>
      </c>
      <c r="C45" s="253" t="s">
        <v>160</v>
      </c>
      <c r="D45" s="239" t="s">
        <v>110</v>
      </c>
      <c r="E45" s="240">
        <v>93.653999999999996</v>
      </c>
      <c r="F45" s="241"/>
      <c r="G45" s="242">
        <f>ROUND(E45*F45,2)</f>
        <v>0</v>
      </c>
      <c r="H45" s="223"/>
      <c r="I45" s="222">
        <f>ROUND(E45*H45,2)</f>
        <v>0</v>
      </c>
      <c r="J45" s="223"/>
      <c r="K45" s="222">
        <f>ROUND(E45*J45,2)</f>
        <v>0</v>
      </c>
      <c r="L45" s="222">
        <v>21</v>
      </c>
      <c r="M45" s="222">
        <f>G45*(1+L45/100)</f>
        <v>0</v>
      </c>
      <c r="N45" s="222">
        <v>8.5999999999999998E-4</v>
      </c>
      <c r="O45" s="222">
        <f>ROUND(E45*N45,2)</f>
        <v>0.08</v>
      </c>
      <c r="P45" s="222">
        <v>0</v>
      </c>
      <c r="Q45" s="222">
        <f>ROUND(E45*P45,2)</f>
        <v>0</v>
      </c>
      <c r="R45" s="222"/>
      <c r="S45" s="222" t="s">
        <v>111</v>
      </c>
      <c r="T45" s="222" t="s">
        <v>111</v>
      </c>
      <c r="U45" s="222">
        <v>0.48</v>
      </c>
      <c r="V45" s="222">
        <f>ROUND(E45*U45,2)</f>
        <v>44.95</v>
      </c>
      <c r="W45" s="222"/>
      <c r="X45" s="222" t="s">
        <v>112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113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33.75" outlineLevel="1" x14ac:dyDescent="0.2">
      <c r="A46" s="220"/>
      <c r="B46" s="221"/>
      <c r="C46" s="254" t="s">
        <v>161</v>
      </c>
      <c r="D46" s="224"/>
      <c r="E46" s="225">
        <v>93.653999999999996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115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37">
        <v>12</v>
      </c>
      <c r="B47" s="238" t="s">
        <v>162</v>
      </c>
      <c r="C47" s="253" t="s">
        <v>163</v>
      </c>
      <c r="D47" s="239" t="s">
        <v>110</v>
      </c>
      <c r="E47" s="240">
        <v>235.87</v>
      </c>
      <c r="F47" s="241"/>
      <c r="G47" s="242">
        <f>ROUND(E47*F47,2)</f>
        <v>0</v>
      </c>
      <c r="H47" s="223"/>
      <c r="I47" s="222">
        <f>ROUND(E47*H47,2)</f>
        <v>0</v>
      </c>
      <c r="J47" s="223"/>
      <c r="K47" s="222">
        <f>ROUND(E47*J47,2)</f>
        <v>0</v>
      </c>
      <c r="L47" s="222">
        <v>21</v>
      </c>
      <c r="M47" s="222">
        <f>G47*(1+L47/100)</f>
        <v>0</v>
      </c>
      <c r="N47" s="222">
        <v>0</v>
      </c>
      <c r="O47" s="222">
        <f>ROUND(E47*N47,2)</f>
        <v>0</v>
      </c>
      <c r="P47" s="222">
        <v>0</v>
      </c>
      <c r="Q47" s="222">
        <f>ROUND(E47*P47,2)</f>
        <v>0</v>
      </c>
      <c r="R47" s="222"/>
      <c r="S47" s="222" t="s">
        <v>111</v>
      </c>
      <c r="T47" s="222" t="s">
        <v>111</v>
      </c>
      <c r="U47" s="222">
        <v>7.0000000000000007E-2</v>
      </c>
      <c r="V47" s="222">
        <f>ROUND(E47*U47,2)</f>
        <v>16.510000000000002</v>
      </c>
      <c r="W47" s="222"/>
      <c r="X47" s="222" t="s">
        <v>112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113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4" t="s">
        <v>164</v>
      </c>
      <c r="D48" s="224"/>
      <c r="E48" s="225">
        <v>235.87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115</v>
      </c>
      <c r="AH48" s="213">
        <v>5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37">
        <v>13</v>
      </c>
      <c r="B49" s="238" t="s">
        <v>165</v>
      </c>
      <c r="C49" s="253" t="s">
        <v>166</v>
      </c>
      <c r="D49" s="239" t="s">
        <v>110</v>
      </c>
      <c r="E49" s="240">
        <v>93.653999999999996</v>
      </c>
      <c r="F49" s="241"/>
      <c r="G49" s="242">
        <f>ROUND(E49*F49,2)</f>
        <v>0</v>
      </c>
      <c r="H49" s="223"/>
      <c r="I49" s="222">
        <f>ROUND(E49*H49,2)</f>
        <v>0</v>
      </c>
      <c r="J49" s="223"/>
      <c r="K49" s="222">
        <f>ROUND(E49*J49,2)</f>
        <v>0</v>
      </c>
      <c r="L49" s="222">
        <v>21</v>
      </c>
      <c r="M49" s="222">
        <f>G49*(1+L49/100)</f>
        <v>0</v>
      </c>
      <c r="N49" s="222">
        <v>0</v>
      </c>
      <c r="O49" s="222">
        <f>ROUND(E49*N49,2)</f>
        <v>0</v>
      </c>
      <c r="P49" s="222">
        <v>0</v>
      </c>
      <c r="Q49" s="222">
        <f>ROUND(E49*P49,2)</f>
        <v>0</v>
      </c>
      <c r="R49" s="222"/>
      <c r="S49" s="222" t="s">
        <v>111</v>
      </c>
      <c r="T49" s="222" t="s">
        <v>111</v>
      </c>
      <c r="U49" s="222">
        <v>0.33</v>
      </c>
      <c r="V49" s="222">
        <f>ROUND(E49*U49,2)</f>
        <v>30.91</v>
      </c>
      <c r="W49" s="222"/>
      <c r="X49" s="222" t="s">
        <v>112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113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4" t="s">
        <v>167</v>
      </c>
      <c r="D50" s="224"/>
      <c r="E50" s="225">
        <v>93.653999999999996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115</v>
      </c>
      <c r="AH50" s="213">
        <v>5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37">
        <v>14</v>
      </c>
      <c r="B51" s="238" t="s">
        <v>168</v>
      </c>
      <c r="C51" s="253" t="s">
        <v>169</v>
      </c>
      <c r="D51" s="239" t="s">
        <v>138</v>
      </c>
      <c r="E51" s="240">
        <v>66.64</v>
      </c>
      <c r="F51" s="241"/>
      <c r="G51" s="242">
        <f>ROUND(E51*F51,2)</f>
        <v>0</v>
      </c>
      <c r="H51" s="223"/>
      <c r="I51" s="222">
        <f>ROUND(E51*H51,2)</f>
        <v>0</v>
      </c>
      <c r="J51" s="223"/>
      <c r="K51" s="222">
        <f>ROUND(E51*J51,2)</f>
        <v>0</v>
      </c>
      <c r="L51" s="222">
        <v>21</v>
      </c>
      <c r="M51" s="222">
        <f>G51*(1+L51/100)</f>
        <v>0</v>
      </c>
      <c r="N51" s="222">
        <v>0</v>
      </c>
      <c r="O51" s="222">
        <f>ROUND(E51*N51,2)</f>
        <v>0</v>
      </c>
      <c r="P51" s="222">
        <v>0</v>
      </c>
      <c r="Q51" s="222">
        <f>ROUND(E51*P51,2)</f>
        <v>0</v>
      </c>
      <c r="R51" s="222"/>
      <c r="S51" s="222" t="s">
        <v>111</v>
      </c>
      <c r="T51" s="222" t="s">
        <v>111</v>
      </c>
      <c r="U51" s="222">
        <v>0.35</v>
      </c>
      <c r="V51" s="222">
        <f>ROUND(E51*U51,2)</f>
        <v>23.32</v>
      </c>
      <c r="W51" s="222"/>
      <c r="X51" s="222" t="s">
        <v>112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113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20"/>
      <c r="B52" s="221"/>
      <c r="C52" s="254" t="s">
        <v>170</v>
      </c>
      <c r="D52" s="224"/>
      <c r="E52" s="225">
        <v>66.64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115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37">
        <v>15</v>
      </c>
      <c r="B53" s="238" t="s">
        <v>171</v>
      </c>
      <c r="C53" s="253" t="s">
        <v>172</v>
      </c>
      <c r="D53" s="239" t="s">
        <v>138</v>
      </c>
      <c r="E53" s="240">
        <v>38.32</v>
      </c>
      <c r="F53" s="241"/>
      <c r="G53" s="242">
        <f>ROUND(E53*F53,2)</f>
        <v>0</v>
      </c>
      <c r="H53" s="223"/>
      <c r="I53" s="222">
        <f>ROUND(E53*H53,2)</f>
        <v>0</v>
      </c>
      <c r="J53" s="223"/>
      <c r="K53" s="222">
        <f>ROUND(E53*J53,2)</f>
        <v>0</v>
      </c>
      <c r="L53" s="222">
        <v>21</v>
      </c>
      <c r="M53" s="222">
        <f>G53*(1+L53/100)</f>
        <v>0</v>
      </c>
      <c r="N53" s="222">
        <v>0</v>
      </c>
      <c r="O53" s="222">
        <f>ROUND(E53*N53,2)</f>
        <v>0</v>
      </c>
      <c r="P53" s="222">
        <v>0</v>
      </c>
      <c r="Q53" s="222">
        <f>ROUND(E53*P53,2)</f>
        <v>0</v>
      </c>
      <c r="R53" s="222"/>
      <c r="S53" s="222" t="s">
        <v>111</v>
      </c>
      <c r="T53" s="222" t="s">
        <v>111</v>
      </c>
      <c r="U53" s="222">
        <v>0.52</v>
      </c>
      <c r="V53" s="222">
        <f>ROUND(E53*U53,2)</f>
        <v>19.93</v>
      </c>
      <c r="W53" s="222"/>
      <c r="X53" s="222" t="s">
        <v>112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113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20"/>
      <c r="B54" s="221"/>
      <c r="C54" s="254" t="s">
        <v>173</v>
      </c>
      <c r="D54" s="224"/>
      <c r="E54" s="225">
        <v>38.32</v>
      </c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115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37">
        <v>16</v>
      </c>
      <c r="B55" s="238" t="s">
        <v>174</v>
      </c>
      <c r="C55" s="253" t="s">
        <v>175</v>
      </c>
      <c r="D55" s="239" t="s">
        <v>138</v>
      </c>
      <c r="E55" s="240">
        <v>52.34</v>
      </c>
      <c r="F55" s="241"/>
      <c r="G55" s="242">
        <f>ROUND(E55*F55,2)</f>
        <v>0</v>
      </c>
      <c r="H55" s="223"/>
      <c r="I55" s="222">
        <f>ROUND(E55*H55,2)</f>
        <v>0</v>
      </c>
      <c r="J55" s="223"/>
      <c r="K55" s="222">
        <f>ROUND(E55*J55,2)</f>
        <v>0</v>
      </c>
      <c r="L55" s="222">
        <v>21</v>
      </c>
      <c r="M55" s="222">
        <f>G55*(1+L55/100)</f>
        <v>0</v>
      </c>
      <c r="N55" s="222">
        <v>0</v>
      </c>
      <c r="O55" s="222">
        <f>ROUND(E55*N55,2)</f>
        <v>0</v>
      </c>
      <c r="P55" s="222">
        <v>0</v>
      </c>
      <c r="Q55" s="222">
        <f>ROUND(E55*P55,2)</f>
        <v>0</v>
      </c>
      <c r="R55" s="222"/>
      <c r="S55" s="222" t="s">
        <v>111</v>
      </c>
      <c r="T55" s="222" t="s">
        <v>111</v>
      </c>
      <c r="U55" s="222">
        <v>7.0000000000000007E-2</v>
      </c>
      <c r="V55" s="222">
        <f>ROUND(E55*U55,2)</f>
        <v>3.66</v>
      </c>
      <c r="W55" s="222"/>
      <c r="X55" s="222" t="s">
        <v>112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113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4" t="s">
        <v>176</v>
      </c>
      <c r="D56" s="224"/>
      <c r="E56" s="225">
        <v>52.34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115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37">
        <v>17</v>
      </c>
      <c r="B57" s="238" t="s">
        <v>177</v>
      </c>
      <c r="C57" s="253" t="s">
        <v>178</v>
      </c>
      <c r="D57" s="239" t="s">
        <v>138</v>
      </c>
      <c r="E57" s="240">
        <v>157.30000000000001</v>
      </c>
      <c r="F57" s="241"/>
      <c r="G57" s="242">
        <f>ROUND(E57*F57,2)</f>
        <v>0</v>
      </c>
      <c r="H57" s="223"/>
      <c r="I57" s="222">
        <f>ROUND(E57*H57,2)</f>
        <v>0</v>
      </c>
      <c r="J57" s="223"/>
      <c r="K57" s="222">
        <f>ROUND(E57*J57,2)</f>
        <v>0</v>
      </c>
      <c r="L57" s="222">
        <v>21</v>
      </c>
      <c r="M57" s="222">
        <f>G57*(1+L57/100)</f>
        <v>0</v>
      </c>
      <c r="N57" s="222">
        <v>0</v>
      </c>
      <c r="O57" s="222">
        <f>ROUND(E57*N57,2)</f>
        <v>0</v>
      </c>
      <c r="P57" s="222">
        <v>0</v>
      </c>
      <c r="Q57" s="222">
        <f>ROUND(E57*P57,2)</f>
        <v>0</v>
      </c>
      <c r="R57" s="222"/>
      <c r="S57" s="222" t="s">
        <v>111</v>
      </c>
      <c r="T57" s="222" t="s">
        <v>111</v>
      </c>
      <c r="U57" s="222">
        <v>0.01</v>
      </c>
      <c r="V57" s="222">
        <f>ROUND(E57*U57,2)</f>
        <v>1.57</v>
      </c>
      <c r="W57" s="222"/>
      <c r="X57" s="222" t="s">
        <v>112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113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4" t="s">
        <v>179</v>
      </c>
      <c r="D58" s="224"/>
      <c r="E58" s="225">
        <v>104.96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115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4" t="s">
        <v>180</v>
      </c>
      <c r="D59" s="224"/>
      <c r="E59" s="225">
        <v>52.34</v>
      </c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115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37">
        <v>18</v>
      </c>
      <c r="B60" s="238" t="s">
        <v>181</v>
      </c>
      <c r="C60" s="253" t="s">
        <v>182</v>
      </c>
      <c r="D60" s="239" t="s">
        <v>138</v>
      </c>
      <c r="E60" s="240">
        <v>104.68</v>
      </c>
      <c r="F60" s="241"/>
      <c r="G60" s="242">
        <f>ROUND(E60*F60,2)</f>
        <v>0</v>
      </c>
      <c r="H60" s="223"/>
      <c r="I60" s="222">
        <f>ROUND(E60*H60,2)</f>
        <v>0</v>
      </c>
      <c r="J60" s="223"/>
      <c r="K60" s="222">
        <f>ROUND(E60*J60,2)</f>
        <v>0</v>
      </c>
      <c r="L60" s="222">
        <v>21</v>
      </c>
      <c r="M60" s="222">
        <f>G60*(1+L60/100)</f>
        <v>0</v>
      </c>
      <c r="N60" s="222">
        <v>0</v>
      </c>
      <c r="O60" s="222">
        <f>ROUND(E60*N60,2)</f>
        <v>0</v>
      </c>
      <c r="P60" s="222">
        <v>0</v>
      </c>
      <c r="Q60" s="222">
        <f>ROUND(E60*P60,2)</f>
        <v>0</v>
      </c>
      <c r="R60" s="222"/>
      <c r="S60" s="222" t="s">
        <v>111</v>
      </c>
      <c r="T60" s="222" t="s">
        <v>111</v>
      </c>
      <c r="U60" s="222">
        <v>0.65</v>
      </c>
      <c r="V60" s="222">
        <f>ROUND(E60*U60,2)</f>
        <v>68.040000000000006</v>
      </c>
      <c r="W60" s="222"/>
      <c r="X60" s="222" t="s">
        <v>112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113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4" t="s">
        <v>180</v>
      </c>
      <c r="D61" s="224"/>
      <c r="E61" s="225">
        <v>52.34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115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4" t="s">
        <v>176</v>
      </c>
      <c r="D62" s="224"/>
      <c r="E62" s="225">
        <v>52.34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115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7">
        <v>19</v>
      </c>
      <c r="B63" s="238" t="s">
        <v>183</v>
      </c>
      <c r="C63" s="253" t="s">
        <v>184</v>
      </c>
      <c r="D63" s="239" t="s">
        <v>138</v>
      </c>
      <c r="E63" s="240">
        <v>52.99427</v>
      </c>
      <c r="F63" s="241"/>
      <c r="G63" s="242">
        <f>ROUND(E63*F63,2)</f>
        <v>0</v>
      </c>
      <c r="H63" s="223"/>
      <c r="I63" s="222">
        <f>ROUND(E63*H63,2)</f>
        <v>0</v>
      </c>
      <c r="J63" s="223"/>
      <c r="K63" s="222">
        <f>ROUND(E63*J63,2)</f>
        <v>0</v>
      </c>
      <c r="L63" s="222">
        <v>21</v>
      </c>
      <c r="M63" s="222">
        <f>G63*(1+L63/100)</f>
        <v>0</v>
      </c>
      <c r="N63" s="222">
        <v>0</v>
      </c>
      <c r="O63" s="222">
        <f>ROUND(E63*N63,2)</f>
        <v>0</v>
      </c>
      <c r="P63" s="222">
        <v>0</v>
      </c>
      <c r="Q63" s="222">
        <f>ROUND(E63*P63,2)</f>
        <v>0</v>
      </c>
      <c r="R63" s="222"/>
      <c r="S63" s="222" t="s">
        <v>111</v>
      </c>
      <c r="T63" s="222" t="s">
        <v>111</v>
      </c>
      <c r="U63" s="222">
        <v>0.2</v>
      </c>
      <c r="V63" s="222">
        <f>ROUND(E63*U63,2)</f>
        <v>10.6</v>
      </c>
      <c r="W63" s="222"/>
      <c r="X63" s="222" t="s">
        <v>112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113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4" t="s">
        <v>185</v>
      </c>
      <c r="D64" s="224"/>
      <c r="E64" s="225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115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ht="33.75" outlineLevel="1" x14ac:dyDescent="0.2">
      <c r="A65" s="220"/>
      <c r="B65" s="221"/>
      <c r="C65" s="254" t="s">
        <v>186</v>
      </c>
      <c r="D65" s="224"/>
      <c r="E65" s="225">
        <v>22.5063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115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22.5" outlineLevel="1" x14ac:dyDescent="0.2">
      <c r="A66" s="220"/>
      <c r="B66" s="221"/>
      <c r="C66" s="254" t="s">
        <v>187</v>
      </c>
      <c r="D66" s="224"/>
      <c r="E66" s="225">
        <v>3.8995700000000002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115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20"/>
      <c r="B67" s="221"/>
      <c r="C67" s="254" t="s">
        <v>188</v>
      </c>
      <c r="D67" s="224"/>
      <c r="E67" s="225">
        <v>11.1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115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20"/>
      <c r="B68" s="221"/>
      <c r="C68" s="254" t="s">
        <v>189</v>
      </c>
      <c r="D68" s="224"/>
      <c r="E68" s="225">
        <v>2.3445200000000002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115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20"/>
      <c r="B69" s="221"/>
      <c r="C69" s="254" t="s">
        <v>190</v>
      </c>
      <c r="D69" s="224"/>
      <c r="E69" s="225">
        <v>7.2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115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4" t="s">
        <v>191</v>
      </c>
      <c r="D70" s="224"/>
      <c r="E70" s="225">
        <v>2.016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115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4" t="s">
        <v>192</v>
      </c>
      <c r="D71" s="224"/>
      <c r="E71" s="225">
        <v>1.89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115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4" t="s">
        <v>193</v>
      </c>
      <c r="D72" s="224"/>
      <c r="E72" s="225">
        <v>1.3859999999999999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115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5" t="s">
        <v>145</v>
      </c>
      <c r="D73" s="226"/>
      <c r="E73" s="227">
        <v>52.342390000000002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115</v>
      </c>
      <c r="AH73" s="213">
        <v>1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4" t="s">
        <v>194</v>
      </c>
      <c r="D74" s="224"/>
      <c r="E74" s="225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115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4" t="s">
        <v>195</v>
      </c>
      <c r="D75" s="224"/>
      <c r="E75" s="225">
        <v>0.65188000000000001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115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5" t="s">
        <v>145</v>
      </c>
      <c r="D76" s="226"/>
      <c r="E76" s="227">
        <v>0.65188000000000001</v>
      </c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115</v>
      </c>
      <c r="AH76" s="213">
        <v>1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37">
        <v>20</v>
      </c>
      <c r="B77" s="238" t="s">
        <v>196</v>
      </c>
      <c r="C77" s="253" t="s">
        <v>197</v>
      </c>
      <c r="D77" s="239" t="s">
        <v>138</v>
      </c>
      <c r="E77" s="240">
        <v>38.182360000000003</v>
      </c>
      <c r="F77" s="241"/>
      <c r="G77" s="242">
        <f>ROUND(E77*F77,2)</f>
        <v>0</v>
      </c>
      <c r="H77" s="223"/>
      <c r="I77" s="222">
        <f>ROUND(E77*H77,2)</f>
        <v>0</v>
      </c>
      <c r="J77" s="223"/>
      <c r="K77" s="222">
        <f>ROUND(E77*J77,2)</f>
        <v>0</v>
      </c>
      <c r="L77" s="222">
        <v>21</v>
      </c>
      <c r="M77" s="222">
        <f>G77*(1+L77/100)</f>
        <v>0</v>
      </c>
      <c r="N77" s="222">
        <v>0</v>
      </c>
      <c r="O77" s="222">
        <f>ROUND(E77*N77,2)</f>
        <v>0</v>
      </c>
      <c r="P77" s="222">
        <v>0</v>
      </c>
      <c r="Q77" s="222">
        <f>ROUND(E77*P77,2)</f>
        <v>0</v>
      </c>
      <c r="R77" s="222"/>
      <c r="S77" s="222" t="s">
        <v>111</v>
      </c>
      <c r="T77" s="222" t="s">
        <v>111</v>
      </c>
      <c r="U77" s="222">
        <v>1.59</v>
      </c>
      <c r="V77" s="222">
        <f>ROUND(E77*U77,2)</f>
        <v>60.71</v>
      </c>
      <c r="W77" s="222"/>
      <c r="X77" s="222" t="s">
        <v>112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113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4" t="s">
        <v>198</v>
      </c>
      <c r="D78" s="224"/>
      <c r="E78" s="225"/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115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20"/>
      <c r="B79" s="221"/>
      <c r="C79" s="254" t="s">
        <v>199</v>
      </c>
      <c r="D79" s="224"/>
      <c r="E79" s="225">
        <v>7.5805100000000003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115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54" t="s">
        <v>200</v>
      </c>
      <c r="D80" s="224"/>
      <c r="E80" s="225">
        <v>9.7728199999999994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115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ht="22.5" outlineLevel="1" x14ac:dyDescent="0.2">
      <c r="A81" s="220"/>
      <c r="B81" s="221"/>
      <c r="C81" s="254" t="s">
        <v>201</v>
      </c>
      <c r="D81" s="224"/>
      <c r="E81" s="225">
        <v>13.269030000000001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115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4" t="s">
        <v>202</v>
      </c>
      <c r="D82" s="224"/>
      <c r="E82" s="225">
        <v>2.88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115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4" t="s">
        <v>203</v>
      </c>
      <c r="D83" s="224"/>
      <c r="E83" s="225">
        <v>2.7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3"/>
      <c r="Z83" s="213"/>
      <c r="AA83" s="213"/>
      <c r="AB83" s="213"/>
      <c r="AC83" s="213"/>
      <c r="AD83" s="213"/>
      <c r="AE83" s="213"/>
      <c r="AF83" s="213"/>
      <c r="AG83" s="213" t="s">
        <v>115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4" t="s">
        <v>204</v>
      </c>
      <c r="D84" s="224"/>
      <c r="E84" s="225">
        <v>1.98</v>
      </c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115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37">
        <v>21</v>
      </c>
      <c r="B85" s="238" t="s">
        <v>205</v>
      </c>
      <c r="C85" s="253" t="s">
        <v>206</v>
      </c>
      <c r="D85" s="239" t="s">
        <v>110</v>
      </c>
      <c r="E85" s="240">
        <v>88.34</v>
      </c>
      <c r="F85" s="241"/>
      <c r="G85" s="242">
        <f>ROUND(E85*F85,2)</f>
        <v>0</v>
      </c>
      <c r="H85" s="223"/>
      <c r="I85" s="222">
        <f>ROUND(E85*H85,2)</f>
        <v>0</v>
      </c>
      <c r="J85" s="223"/>
      <c r="K85" s="222">
        <f>ROUND(E85*J85,2)</f>
        <v>0</v>
      </c>
      <c r="L85" s="222">
        <v>21</v>
      </c>
      <c r="M85" s="222">
        <f>G85*(1+L85/100)</f>
        <v>0</v>
      </c>
      <c r="N85" s="222">
        <v>0</v>
      </c>
      <c r="O85" s="222">
        <f>ROUND(E85*N85,2)</f>
        <v>0</v>
      </c>
      <c r="P85" s="222">
        <v>0</v>
      </c>
      <c r="Q85" s="222">
        <f>ROUND(E85*P85,2)</f>
        <v>0</v>
      </c>
      <c r="R85" s="222"/>
      <c r="S85" s="222" t="s">
        <v>111</v>
      </c>
      <c r="T85" s="222" t="s">
        <v>111</v>
      </c>
      <c r="U85" s="222">
        <v>1.7999999999999999E-2</v>
      </c>
      <c r="V85" s="222">
        <f>ROUND(E85*U85,2)</f>
        <v>1.59</v>
      </c>
      <c r="W85" s="222"/>
      <c r="X85" s="222" t="s">
        <v>112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113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54" t="s">
        <v>207</v>
      </c>
      <c r="D86" s="224"/>
      <c r="E86" s="225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3"/>
      <c r="Z86" s="213"/>
      <c r="AA86" s="213"/>
      <c r="AB86" s="213"/>
      <c r="AC86" s="213"/>
      <c r="AD86" s="213"/>
      <c r="AE86" s="213"/>
      <c r="AF86" s="213"/>
      <c r="AG86" s="213" t="s">
        <v>115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20"/>
      <c r="B87" s="221"/>
      <c r="C87" s="254" t="s">
        <v>208</v>
      </c>
      <c r="D87" s="224"/>
      <c r="E87" s="225">
        <v>42.74</v>
      </c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115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ht="22.5" outlineLevel="1" x14ac:dyDescent="0.2">
      <c r="A88" s="220"/>
      <c r="B88" s="221"/>
      <c r="C88" s="254" t="s">
        <v>209</v>
      </c>
      <c r="D88" s="224"/>
      <c r="E88" s="225">
        <v>45.6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115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37">
        <v>22</v>
      </c>
      <c r="B89" s="238" t="s">
        <v>210</v>
      </c>
      <c r="C89" s="253" t="s">
        <v>211</v>
      </c>
      <c r="D89" s="239" t="s">
        <v>110</v>
      </c>
      <c r="E89" s="240">
        <v>205</v>
      </c>
      <c r="F89" s="241"/>
      <c r="G89" s="242">
        <f>ROUND(E89*F89,2)</f>
        <v>0</v>
      </c>
      <c r="H89" s="223"/>
      <c r="I89" s="222">
        <f>ROUND(E89*H89,2)</f>
        <v>0</v>
      </c>
      <c r="J89" s="223"/>
      <c r="K89" s="222">
        <f>ROUND(E89*J89,2)</f>
        <v>0</v>
      </c>
      <c r="L89" s="222">
        <v>21</v>
      </c>
      <c r="M89" s="222">
        <f>G89*(1+L89/100)</f>
        <v>0</v>
      </c>
      <c r="N89" s="222">
        <v>0</v>
      </c>
      <c r="O89" s="222">
        <f>ROUND(E89*N89,2)</f>
        <v>0</v>
      </c>
      <c r="P89" s="222">
        <v>0</v>
      </c>
      <c r="Q89" s="222">
        <f>ROUND(E89*P89,2)</f>
        <v>0</v>
      </c>
      <c r="R89" s="222"/>
      <c r="S89" s="222" t="s">
        <v>111</v>
      </c>
      <c r="T89" s="222" t="s">
        <v>111</v>
      </c>
      <c r="U89" s="222">
        <v>1.7999999999999999E-2</v>
      </c>
      <c r="V89" s="222">
        <f>ROUND(E89*U89,2)</f>
        <v>3.69</v>
      </c>
      <c r="W89" s="222"/>
      <c r="X89" s="222" t="s">
        <v>112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113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20"/>
      <c r="B90" s="221"/>
      <c r="C90" s="254" t="s">
        <v>212</v>
      </c>
      <c r="D90" s="224"/>
      <c r="E90" s="225">
        <v>6</v>
      </c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3"/>
      <c r="Z90" s="213"/>
      <c r="AA90" s="213"/>
      <c r="AB90" s="213"/>
      <c r="AC90" s="213"/>
      <c r="AD90" s="213"/>
      <c r="AE90" s="213"/>
      <c r="AF90" s="213"/>
      <c r="AG90" s="213" t="s">
        <v>115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4" t="s">
        <v>213</v>
      </c>
      <c r="D91" s="224"/>
      <c r="E91" s="225">
        <v>75</v>
      </c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115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2.5" outlineLevel="1" x14ac:dyDescent="0.2">
      <c r="A92" s="220"/>
      <c r="B92" s="221"/>
      <c r="C92" s="254" t="s">
        <v>214</v>
      </c>
      <c r="D92" s="224"/>
      <c r="E92" s="225">
        <v>124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115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37">
        <v>23</v>
      </c>
      <c r="B93" s="238" t="s">
        <v>215</v>
      </c>
      <c r="C93" s="253" t="s">
        <v>216</v>
      </c>
      <c r="D93" s="239" t="s">
        <v>138</v>
      </c>
      <c r="E93" s="240">
        <v>52.62</v>
      </c>
      <c r="F93" s="241"/>
      <c r="G93" s="242">
        <f>ROUND(E93*F93,2)</f>
        <v>0</v>
      </c>
      <c r="H93" s="223"/>
      <c r="I93" s="222">
        <f>ROUND(E93*H93,2)</f>
        <v>0</v>
      </c>
      <c r="J93" s="223"/>
      <c r="K93" s="222">
        <f>ROUND(E93*J93,2)</f>
        <v>0</v>
      </c>
      <c r="L93" s="222">
        <v>21</v>
      </c>
      <c r="M93" s="222">
        <f>G93*(1+L93/100)</f>
        <v>0</v>
      </c>
      <c r="N93" s="222">
        <v>0</v>
      </c>
      <c r="O93" s="222">
        <f>ROUND(E93*N93,2)</f>
        <v>0</v>
      </c>
      <c r="P93" s="222">
        <v>0</v>
      </c>
      <c r="Q93" s="222">
        <f>ROUND(E93*P93,2)</f>
        <v>0</v>
      </c>
      <c r="R93" s="222"/>
      <c r="S93" s="222" t="s">
        <v>111</v>
      </c>
      <c r="T93" s="222" t="s">
        <v>111</v>
      </c>
      <c r="U93" s="222">
        <v>0</v>
      </c>
      <c r="V93" s="222">
        <f>ROUND(E93*U93,2)</f>
        <v>0</v>
      </c>
      <c r="W93" s="222"/>
      <c r="X93" s="222" t="s">
        <v>112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113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20"/>
      <c r="B94" s="221"/>
      <c r="C94" s="254" t="s">
        <v>217</v>
      </c>
      <c r="D94" s="224"/>
      <c r="E94" s="225">
        <v>52.62</v>
      </c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3"/>
      <c r="Z94" s="213"/>
      <c r="AA94" s="213"/>
      <c r="AB94" s="213"/>
      <c r="AC94" s="213"/>
      <c r="AD94" s="213"/>
      <c r="AE94" s="213"/>
      <c r="AF94" s="213"/>
      <c r="AG94" s="213" t="s">
        <v>115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37">
        <v>24</v>
      </c>
      <c r="B95" s="238" t="s">
        <v>218</v>
      </c>
      <c r="C95" s="253" t="s">
        <v>219</v>
      </c>
      <c r="D95" s="239" t="s">
        <v>220</v>
      </c>
      <c r="E95" s="240">
        <v>68.72824</v>
      </c>
      <c r="F95" s="241"/>
      <c r="G95" s="242">
        <f>ROUND(E95*F95,2)</f>
        <v>0</v>
      </c>
      <c r="H95" s="223"/>
      <c r="I95" s="222">
        <f>ROUND(E95*H95,2)</f>
        <v>0</v>
      </c>
      <c r="J95" s="223"/>
      <c r="K95" s="222">
        <f>ROUND(E95*J95,2)</f>
        <v>0</v>
      </c>
      <c r="L95" s="222">
        <v>21</v>
      </c>
      <c r="M95" s="222">
        <f>G95*(1+L95/100)</f>
        <v>0</v>
      </c>
      <c r="N95" s="222">
        <v>1</v>
      </c>
      <c r="O95" s="222">
        <f>ROUND(E95*N95,2)</f>
        <v>68.73</v>
      </c>
      <c r="P95" s="222">
        <v>0</v>
      </c>
      <c r="Q95" s="222">
        <f>ROUND(E95*P95,2)</f>
        <v>0</v>
      </c>
      <c r="R95" s="222" t="s">
        <v>221</v>
      </c>
      <c r="S95" s="222" t="s">
        <v>111</v>
      </c>
      <c r="T95" s="222" t="s">
        <v>111</v>
      </c>
      <c r="U95" s="222">
        <v>0</v>
      </c>
      <c r="V95" s="222">
        <f>ROUND(E95*U95,2)</f>
        <v>0</v>
      </c>
      <c r="W95" s="222"/>
      <c r="X95" s="222" t="s">
        <v>222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223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54" t="s">
        <v>224</v>
      </c>
      <c r="D96" s="224"/>
      <c r="E96" s="225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3"/>
      <c r="Z96" s="213"/>
      <c r="AA96" s="213"/>
      <c r="AB96" s="213"/>
      <c r="AC96" s="213"/>
      <c r="AD96" s="213"/>
      <c r="AE96" s="213"/>
      <c r="AF96" s="213"/>
      <c r="AG96" s="213" t="s">
        <v>115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4" t="s">
        <v>225</v>
      </c>
      <c r="D97" s="224"/>
      <c r="E97" s="225">
        <v>68.72824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3"/>
      <c r="Z97" s="213"/>
      <c r="AA97" s="213"/>
      <c r="AB97" s="213"/>
      <c r="AC97" s="213"/>
      <c r="AD97" s="213"/>
      <c r="AE97" s="213"/>
      <c r="AF97" s="213"/>
      <c r="AG97" s="213" t="s">
        <v>115</v>
      </c>
      <c r="AH97" s="213">
        <v>5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37">
        <v>25</v>
      </c>
      <c r="B98" s="238" t="s">
        <v>226</v>
      </c>
      <c r="C98" s="253" t="s">
        <v>227</v>
      </c>
      <c r="D98" s="239" t="s">
        <v>220</v>
      </c>
      <c r="E98" s="240">
        <v>1.17</v>
      </c>
      <c r="F98" s="241"/>
      <c r="G98" s="242">
        <f>ROUND(E98*F98,2)</f>
        <v>0</v>
      </c>
      <c r="H98" s="223"/>
      <c r="I98" s="222">
        <f>ROUND(E98*H98,2)</f>
        <v>0</v>
      </c>
      <c r="J98" s="223"/>
      <c r="K98" s="222">
        <f>ROUND(E98*J98,2)</f>
        <v>0</v>
      </c>
      <c r="L98" s="222">
        <v>21</v>
      </c>
      <c r="M98" s="222">
        <f>G98*(1+L98/100)</f>
        <v>0</v>
      </c>
      <c r="N98" s="222">
        <v>1</v>
      </c>
      <c r="O98" s="222">
        <f>ROUND(E98*N98,2)</f>
        <v>1.17</v>
      </c>
      <c r="P98" s="222">
        <v>0</v>
      </c>
      <c r="Q98" s="222">
        <f>ROUND(E98*P98,2)</f>
        <v>0</v>
      </c>
      <c r="R98" s="222" t="s">
        <v>221</v>
      </c>
      <c r="S98" s="222" t="s">
        <v>111</v>
      </c>
      <c r="T98" s="222" t="s">
        <v>111</v>
      </c>
      <c r="U98" s="222">
        <v>0</v>
      </c>
      <c r="V98" s="222">
        <f>ROUND(E98*U98,2)</f>
        <v>0</v>
      </c>
      <c r="W98" s="222"/>
      <c r="X98" s="222" t="s">
        <v>222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223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4" t="s">
        <v>228</v>
      </c>
      <c r="D99" s="224"/>
      <c r="E99" s="225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115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54" t="s">
        <v>229</v>
      </c>
      <c r="D100" s="224"/>
      <c r="E100" s="225">
        <v>1.17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115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x14ac:dyDescent="0.2">
      <c r="A101" s="231" t="s">
        <v>106</v>
      </c>
      <c r="B101" s="232" t="s">
        <v>62</v>
      </c>
      <c r="C101" s="252" t="s">
        <v>63</v>
      </c>
      <c r="D101" s="233"/>
      <c r="E101" s="234"/>
      <c r="F101" s="235"/>
      <c r="G101" s="236">
        <f>SUMIF(AG102:AG122,"&lt;&gt;NOR",G102:G122)</f>
        <v>0</v>
      </c>
      <c r="H101" s="230"/>
      <c r="I101" s="230">
        <f>SUM(I102:I122)</f>
        <v>0</v>
      </c>
      <c r="J101" s="230"/>
      <c r="K101" s="230">
        <f>SUM(K102:K122)</f>
        <v>0</v>
      </c>
      <c r="L101" s="230"/>
      <c r="M101" s="230">
        <f>SUM(M102:M122)</f>
        <v>0</v>
      </c>
      <c r="N101" s="230"/>
      <c r="O101" s="230">
        <f>SUM(O102:O122)</f>
        <v>17.759999999999998</v>
      </c>
      <c r="P101" s="230"/>
      <c r="Q101" s="230">
        <f>SUM(Q102:Q122)</f>
        <v>0</v>
      </c>
      <c r="R101" s="230"/>
      <c r="S101" s="230"/>
      <c r="T101" s="230"/>
      <c r="U101" s="230"/>
      <c r="V101" s="230">
        <f>SUM(V102:V122)</f>
        <v>15.9</v>
      </c>
      <c r="W101" s="230"/>
      <c r="X101" s="230"/>
      <c r="AG101" t="s">
        <v>107</v>
      </c>
    </row>
    <row r="102" spans="1:60" outlineLevel="1" x14ac:dyDescent="0.2">
      <c r="A102" s="237">
        <v>26</v>
      </c>
      <c r="B102" s="238" t="s">
        <v>230</v>
      </c>
      <c r="C102" s="253" t="s">
        <v>231</v>
      </c>
      <c r="D102" s="239" t="s">
        <v>138</v>
      </c>
      <c r="E102" s="240">
        <v>8.09</v>
      </c>
      <c r="F102" s="241"/>
      <c r="G102" s="242">
        <f>ROUND(E102*F102,2)</f>
        <v>0</v>
      </c>
      <c r="H102" s="223"/>
      <c r="I102" s="222">
        <f>ROUND(E102*H102,2)</f>
        <v>0</v>
      </c>
      <c r="J102" s="223"/>
      <c r="K102" s="222">
        <f>ROUND(E102*J102,2)</f>
        <v>0</v>
      </c>
      <c r="L102" s="222">
        <v>21</v>
      </c>
      <c r="M102" s="222">
        <f>G102*(1+L102/100)</f>
        <v>0</v>
      </c>
      <c r="N102" s="222">
        <v>1.8907700000000001</v>
      </c>
      <c r="O102" s="222">
        <f>ROUND(E102*N102,2)</f>
        <v>15.3</v>
      </c>
      <c r="P102" s="222">
        <v>0</v>
      </c>
      <c r="Q102" s="222">
        <f>ROUND(E102*P102,2)</f>
        <v>0</v>
      </c>
      <c r="R102" s="222"/>
      <c r="S102" s="222" t="s">
        <v>111</v>
      </c>
      <c r="T102" s="222" t="s">
        <v>111</v>
      </c>
      <c r="U102" s="222">
        <v>1.7</v>
      </c>
      <c r="V102" s="222">
        <f>ROUND(E102*U102,2)</f>
        <v>13.75</v>
      </c>
      <c r="W102" s="222"/>
      <c r="X102" s="222" t="s">
        <v>112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113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ht="22.5" outlineLevel="1" x14ac:dyDescent="0.2">
      <c r="A103" s="220"/>
      <c r="B103" s="221"/>
      <c r="C103" s="254" t="s">
        <v>232</v>
      </c>
      <c r="D103" s="224"/>
      <c r="E103" s="225">
        <v>3.53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115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4" t="s">
        <v>233</v>
      </c>
      <c r="D104" s="224"/>
      <c r="E104" s="225">
        <v>2.88</v>
      </c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115</v>
      </c>
      <c r="AH104" s="213">
        <v>0</v>
      </c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4" t="s">
        <v>234</v>
      </c>
      <c r="D105" s="224"/>
      <c r="E105" s="225">
        <v>0.64</v>
      </c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115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4" t="s">
        <v>235</v>
      </c>
      <c r="D106" s="224"/>
      <c r="E106" s="225">
        <v>0.6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115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4" t="s">
        <v>236</v>
      </c>
      <c r="D107" s="224"/>
      <c r="E107" s="225">
        <v>0.44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115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2.5" outlineLevel="1" x14ac:dyDescent="0.2">
      <c r="A108" s="237">
        <v>27</v>
      </c>
      <c r="B108" s="238" t="s">
        <v>237</v>
      </c>
      <c r="C108" s="253" t="s">
        <v>238</v>
      </c>
      <c r="D108" s="239" t="s">
        <v>239</v>
      </c>
      <c r="E108" s="240">
        <v>3</v>
      </c>
      <c r="F108" s="241"/>
      <c r="G108" s="242">
        <f>ROUND(E108*F108,2)</f>
        <v>0</v>
      </c>
      <c r="H108" s="223"/>
      <c r="I108" s="222">
        <f>ROUND(E108*H108,2)</f>
        <v>0</v>
      </c>
      <c r="J108" s="223"/>
      <c r="K108" s="222">
        <f>ROUND(E108*J108,2)</f>
        <v>0</v>
      </c>
      <c r="L108" s="222">
        <v>21</v>
      </c>
      <c r="M108" s="222">
        <f>G108*(1+L108/100)</f>
        <v>0</v>
      </c>
      <c r="N108" s="222">
        <v>6.6E-3</v>
      </c>
      <c r="O108" s="222">
        <f>ROUND(E108*N108,2)</f>
        <v>0.02</v>
      </c>
      <c r="P108" s="222">
        <v>0</v>
      </c>
      <c r="Q108" s="222">
        <f>ROUND(E108*P108,2)</f>
        <v>0</v>
      </c>
      <c r="R108" s="222"/>
      <c r="S108" s="222" t="s">
        <v>111</v>
      </c>
      <c r="T108" s="222" t="s">
        <v>111</v>
      </c>
      <c r="U108" s="222">
        <v>0.28000000000000003</v>
      </c>
      <c r="V108" s="222">
        <f>ROUND(E108*U108,2)</f>
        <v>0.84</v>
      </c>
      <c r="W108" s="222"/>
      <c r="X108" s="222" t="s">
        <v>112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113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4" t="s">
        <v>240</v>
      </c>
      <c r="D109" s="224"/>
      <c r="E109" s="225">
        <v>1</v>
      </c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115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4" t="s">
        <v>241</v>
      </c>
      <c r="D110" s="224"/>
      <c r="E110" s="225">
        <v>1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115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20"/>
      <c r="B111" s="221"/>
      <c r="C111" s="254" t="s">
        <v>242</v>
      </c>
      <c r="D111" s="224"/>
      <c r="E111" s="225">
        <v>1</v>
      </c>
      <c r="F111" s="222"/>
      <c r="G111" s="22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3"/>
      <c r="Z111" s="213"/>
      <c r="AA111" s="213"/>
      <c r="AB111" s="213"/>
      <c r="AC111" s="213"/>
      <c r="AD111" s="213"/>
      <c r="AE111" s="213"/>
      <c r="AF111" s="213"/>
      <c r="AG111" s="213" t="s">
        <v>115</v>
      </c>
      <c r="AH111" s="213">
        <v>0</v>
      </c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37">
        <v>28</v>
      </c>
      <c r="B112" s="238" t="s">
        <v>243</v>
      </c>
      <c r="C112" s="253" t="s">
        <v>244</v>
      </c>
      <c r="D112" s="239" t="s">
        <v>138</v>
      </c>
      <c r="E112" s="240">
        <v>0.9</v>
      </c>
      <c r="F112" s="241"/>
      <c r="G112" s="242">
        <f>ROUND(E112*F112,2)</f>
        <v>0</v>
      </c>
      <c r="H112" s="223"/>
      <c r="I112" s="222">
        <f>ROUND(E112*H112,2)</f>
        <v>0</v>
      </c>
      <c r="J112" s="223"/>
      <c r="K112" s="222">
        <f>ROUND(E112*J112,2)</f>
        <v>0</v>
      </c>
      <c r="L112" s="222">
        <v>21</v>
      </c>
      <c r="M112" s="222">
        <f>G112*(1+L112/100)</f>
        <v>0</v>
      </c>
      <c r="N112" s="222">
        <v>2.5</v>
      </c>
      <c r="O112" s="222">
        <f>ROUND(E112*N112,2)</f>
        <v>2.25</v>
      </c>
      <c r="P112" s="222">
        <v>0</v>
      </c>
      <c r="Q112" s="222">
        <f>ROUND(E112*P112,2)</f>
        <v>0</v>
      </c>
      <c r="R112" s="222"/>
      <c r="S112" s="222" t="s">
        <v>111</v>
      </c>
      <c r="T112" s="222" t="s">
        <v>111</v>
      </c>
      <c r="U112" s="222">
        <v>1.45</v>
      </c>
      <c r="V112" s="222">
        <f>ROUND(E112*U112,2)</f>
        <v>1.31</v>
      </c>
      <c r="W112" s="222"/>
      <c r="X112" s="222" t="s">
        <v>112</v>
      </c>
      <c r="Y112" s="213"/>
      <c r="Z112" s="213"/>
      <c r="AA112" s="213"/>
      <c r="AB112" s="213"/>
      <c r="AC112" s="213"/>
      <c r="AD112" s="213"/>
      <c r="AE112" s="213"/>
      <c r="AF112" s="213"/>
      <c r="AG112" s="213" t="s">
        <v>113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20"/>
      <c r="B113" s="221"/>
      <c r="C113" s="254" t="s">
        <v>245</v>
      </c>
      <c r="D113" s="224"/>
      <c r="E113" s="225">
        <v>0.9</v>
      </c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115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37">
        <v>29</v>
      </c>
      <c r="B114" s="238" t="s">
        <v>246</v>
      </c>
      <c r="C114" s="253" t="s">
        <v>247</v>
      </c>
      <c r="D114" s="239" t="s">
        <v>239</v>
      </c>
      <c r="E114" s="240">
        <v>1.01</v>
      </c>
      <c r="F114" s="241"/>
      <c r="G114" s="242">
        <f>ROUND(E114*F114,2)</f>
        <v>0</v>
      </c>
      <c r="H114" s="223"/>
      <c r="I114" s="222">
        <f>ROUND(E114*H114,2)</f>
        <v>0</v>
      </c>
      <c r="J114" s="223"/>
      <c r="K114" s="222">
        <f>ROUND(E114*J114,2)</f>
        <v>0</v>
      </c>
      <c r="L114" s="222">
        <v>21</v>
      </c>
      <c r="M114" s="222">
        <f>G114*(1+L114/100)</f>
        <v>0</v>
      </c>
      <c r="N114" s="222">
        <v>3.9E-2</v>
      </c>
      <c r="O114" s="222">
        <f>ROUND(E114*N114,2)</f>
        <v>0.04</v>
      </c>
      <c r="P114" s="222">
        <v>0</v>
      </c>
      <c r="Q114" s="222">
        <f>ROUND(E114*P114,2)</f>
        <v>0</v>
      </c>
      <c r="R114" s="222"/>
      <c r="S114" s="222" t="s">
        <v>248</v>
      </c>
      <c r="T114" s="222" t="s">
        <v>249</v>
      </c>
      <c r="U114" s="222">
        <v>0</v>
      </c>
      <c r="V114" s="222">
        <f>ROUND(E114*U114,2)</f>
        <v>0</v>
      </c>
      <c r="W114" s="222"/>
      <c r="X114" s="222" t="s">
        <v>222</v>
      </c>
      <c r="Y114" s="213"/>
      <c r="Z114" s="213"/>
      <c r="AA114" s="213"/>
      <c r="AB114" s="213"/>
      <c r="AC114" s="213"/>
      <c r="AD114" s="213"/>
      <c r="AE114" s="213"/>
      <c r="AF114" s="213"/>
      <c r="AG114" s="213" t="s">
        <v>223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20"/>
      <c r="B115" s="221"/>
      <c r="C115" s="254" t="s">
        <v>60</v>
      </c>
      <c r="D115" s="224"/>
      <c r="E115" s="225">
        <v>1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115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20"/>
      <c r="B116" s="221"/>
      <c r="C116" s="256" t="s">
        <v>250</v>
      </c>
      <c r="D116" s="228"/>
      <c r="E116" s="229">
        <v>0.01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115</v>
      </c>
      <c r="AH116" s="213">
        <v>4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37">
        <v>30</v>
      </c>
      <c r="B117" s="238" t="s">
        <v>251</v>
      </c>
      <c r="C117" s="253" t="s">
        <v>252</v>
      </c>
      <c r="D117" s="239" t="s">
        <v>239</v>
      </c>
      <c r="E117" s="240">
        <v>1.01</v>
      </c>
      <c r="F117" s="241"/>
      <c r="G117" s="242">
        <f>ROUND(E117*F117,2)</f>
        <v>0</v>
      </c>
      <c r="H117" s="223"/>
      <c r="I117" s="222">
        <f>ROUND(E117*H117,2)</f>
        <v>0</v>
      </c>
      <c r="J117" s="223"/>
      <c r="K117" s="222">
        <f>ROUND(E117*J117,2)</f>
        <v>0</v>
      </c>
      <c r="L117" s="222">
        <v>21</v>
      </c>
      <c r="M117" s="222">
        <f>G117*(1+L117/100)</f>
        <v>0</v>
      </c>
      <c r="N117" s="222">
        <v>6.8000000000000005E-2</v>
      </c>
      <c r="O117" s="222">
        <f>ROUND(E117*N117,2)</f>
        <v>7.0000000000000007E-2</v>
      </c>
      <c r="P117" s="222">
        <v>0</v>
      </c>
      <c r="Q117" s="222">
        <f>ROUND(E117*P117,2)</f>
        <v>0</v>
      </c>
      <c r="R117" s="222"/>
      <c r="S117" s="222" t="s">
        <v>248</v>
      </c>
      <c r="T117" s="222" t="s">
        <v>249</v>
      </c>
      <c r="U117" s="222">
        <v>0</v>
      </c>
      <c r="V117" s="222">
        <f>ROUND(E117*U117,2)</f>
        <v>0</v>
      </c>
      <c r="W117" s="222"/>
      <c r="X117" s="222" t="s">
        <v>222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223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4" t="s">
        <v>60</v>
      </c>
      <c r="D118" s="224"/>
      <c r="E118" s="225">
        <v>1</v>
      </c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115</v>
      </c>
      <c r="AH118" s="213">
        <v>0</v>
      </c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6" t="s">
        <v>250</v>
      </c>
      <c r="D119" s="228"/>
      <c r="E119" s="229">
        <v>0.01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115</v>
      </c>
      <c r="AH119" s="213">
        <v>4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37">
        <v>31</v>
      </c>
      <c r="B120" s="238" t="s">
        <v>253</v>
      </c>
      <c r="C120" s="253" t="s">
        <v>254</v>
      </c>
      <c r="D120" s="239" t="s">
        <v>239</v>
      </c>
      <c r="E120" s="240">
        <v>1.01</v>
      </c>
      <c r="F120" s="241"/>
      <c r="G120" s="242">
        <f>ROUND(E120*F120,2)</f>
        <v>0</v>
      </c>
      <c r="H120" s="223"/>
      <c r="I120" s="222">
        <f>ROUND(E120*H120,2)</f>
        <v>0</v>
      </c>
      <c r="J120" s="223"/>
      <c r="K120" s="222">
        <f>ROUND(E120*J120,2)</f>
        <v>0</v>
      </c>
      <c r="L120" s="222">
        <v>21</v>
      </c>
      <c r="M120" s="222">
        <f>G120*(1+L120/100)</f>
        <v>0</v>
      </c>
      <c r="N120" s="222">
        <v>0.08</v>
      </c>
      <c r="O120" s="222">
        <f>ROUND(E120*N120,2)</f>
        <v>0.08</v>
      </c>
      <c r="P120" s="222">
        <v>0</v>
      </c>
      <c r="Q120" s="222">
        <f>ROUND(E120*P120,2)</f>
        <v>0</v>
      </c>
      <c r="R120" s="222"/>
      <c r="S120" s="222" t="s">
        <v>248</v>
      </c>
      <c r="T120" s="222" t="s">
        <v>249</v>
      </c>
      <c r="U120" s="222">
        <v>0</v>
      </c>
      <c r="V120" s="222">
        <f>ROUND(E120*U120,2)</f>
        <v>0</v>
      </c>
      <c r="W120" s="222"/>
      <c r="X120" s="222" t="s">
        <v>222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223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4" t="s">
        <v>60</v>
      </c>
      <c r="D121" s="224"/>
      <c r="E121" s="225">
        <v>1</v>
      </c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115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6" t="s">
        <v>250</v>
      </c>
      <c r="D122" s="228"/>
      <c r="E122" s="229">
        <v>0.01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115</v>
      </c>
      <c r="AH122" s="213">
        <v>4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x14ac:dyDescent="0.2">
      <c r="A123" s="231" t="s">
        <v>106</v>
      </c>
      <c r="B123" s="232" t="s">
        <v>64</v>
      </c>
      <c r="C123" s="252" t="s">
        <v>65</v>
      </c>
      <c r="D123" s="233"/>
      <c r="E123" s="234"/>
      <c r="F123" s="235"/>
      <c r="G123" s="236">
        <f>SUMIF(AG124:AG131,"&lt;&gt;NOR",G124:G131)</f>
        <v>0</v>
      </c>
      <c r="H123" s="230"/>
      <c r="I123" s="230">
        <f>SUM(I124:I131)</f>
        <v>0</v>
      </c>
      <c r="J123" s="230"/>
      <c r="K123" s="230">
        <f>SUM(K124:K131)</f>
        <v>0</v>
      </c>
      <c r="L123" s="230"/>
      <c r="M123" s="230">
        <f>SUM(M124:M131)</f>
        <v>0</v>
      </c>
      <c r="N123" s="230"/>
      <c r="O123" s="230">
        <f>SUM(O124:O131)</f>
        <v>188.29</v>
      </c>
      <c r="P123" s="230"/>
      <c r="Q123" s="230">
        <f>SUM(Q124:Q131)</f>
        <v>0</v>
      </c>
      <c r="R123" s="230"/>
      <c r="S123" s="230"/>
      <c r="T123" s="230"/>
      <c r="U123" s="230"/>
      <c r="V123" s="230">
        <f>SUM(V124:V131)</f>
        <v>37.760000000000005</v>
      </c>
      <c r="W123" s="230"/>
      <c r="X123" s="230"/>
      <c r="AG123" t="s">
        <v>107</v>
      </c>
    </row>
    <row r="124" spans="1:60" ht="22.5" outlineLevel="1" x14ac:dyDescent="0.2">
      <c r="A124" s="237">
        <v>32</v>
      </c>
      <c r="B124" s="238" t="s">
        <v>255</v>
      </c>
      <c r="C124" s="253" t="s">
        <v>256</v>
      </c>
      <c r="D124" s="239" t="s">
        <v>220</v>
      </c>
      <c r="E124" s="240">
        <v>144.18</v>
      </c>
      <c r="F124" s="241"/>
      <c r="G124" s="242">
        <f>ROUND(E124*F124,2)</f>
        <v>0</v>
      </c>
      <c r="H124" s="223"/>
      <c r="I124" s="222">
        <f>ROUND(E124*H124,2)</f>
        <v>0</v>
      </c>
      <c r="J124" s="223"/>
      <c r="K124" s="222">
        <f>ROUND(E124*J124,2)</f>
        <v>0</v>
      </c>
      <c r="L124" s="222">
        <v>21</v>
      </c>
      <c r="M124" s="222">
        <f>G124*(1+L124/100)</f>
        <v>0</v>
      </c>
      <c r="N124" s="222">
        <v>1.1000000000000001</v>
      </c>
      <c r="O124" s="222">
        <f>ROUND(E124*N124,2)</f>
        <v>158.6</v>
      </c>
      <c r="P124" s="222">
        <v>0</v>
      </c>
      <c r="Q124" s="222">
        <f>ROUND(E124*P124,2)</f>
        <v>0</v>
      </c>
      <c r="R124" s="222"/>
      <c r="S124" s="222" t="s">
        <v>111</v>
      </c>
      <c r="T124" s="222" t="s">
        <v>111</v>
      </c>
      <c r="U124" s="222">
        <v>0.16</v>
      </c>
      <c r="V124" s="222">
        <f>ROUND(E124*U124,2)</f>
        <v>23.07</v>
      </c>
      <c r="W124" s="222"/>
      <c r="X124" s="222" t="s">
        <v>112</v>
      </c>
      <c r="Y124" s="213"/>
      <c r="Z124" s="213"/>
      <c r="AA124" s="213"/>
      <c r="AB124" s="213"/>
      <c r="AC124" s="213"/>
      <c r="AD124" s="213"/>
      <c r="AE124" s="213"/>
      <c r="AF124" s="213"/>
      <c r="AG124" s="213" t="s">
        <v>113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4" t="s">
        <v>257</v>
      </c>
      <c r="D125" s="224"/>
      <c r="E125" s="225">
        <v>3.24</v>
      </c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115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ht="22.5" outlineLevel="1" x14ac:dyDescent="0.2">
      <c r="A126" s="220"/>
      <c r="B126" s="221"/>
      <c r="C126" s="254" t="s">
        <v>258</v>
      </c>
      <c r="D126" s="224"/>
      <c r="E126" s="225">
        <v>40.5</v>
      </c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115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ht="33.75" outlineLevel="1" x14ac:dyDescent="0.2">
      <c r="A127" s="220"/>
      <c r="B127" s="221"/>
      <c r="C127" s="254" t="s">
        <v>259</v>
      </c>
      <c r="D127" s="224"/>
      <c r="E127" s="225">
        <v>100.44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115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ht="22.5" outlineLevel="1" x14ac:dyDescent="0.2">
      <c r="A128" s="237">
        <v>33</v>
      </c>
      <c r="B128" s="238" t="s">
        <v>260</v>
      </c>
      <c r="C128" s="253" t="s">
        <v>261</v>
      </c>
      <c r="D128" s="239" t="s">
        <v>220</v>
      </c>
      <c r="E128" s="240">
        <v>29.25</v>
      </c>
      <c r="F128" s="241"/>
      <c r="G128" s="242">
        <f>ROUND(E128*F128,2)</f>
        <v>0</v>
      </c>
      <c r="H128" s="223"/>
      <c r="I128" s="222">
        <f>ROUND(E128*H128,2)</f>
        <v>0</v>
      </c>
      <c r="J128" s="223"/>
      <c r="K128" s="222">
        <f>ROUND(E128*J128,2)</f>
        <v>0</v>
      </c>
      <c r="L128" s="222">
        <v>21</v>
      </c>
      <c r="M128" s="222">
        <f>G128*(1+L128/100)</f>
        <v>0</v>
      </c>
      <c r="N128" s="222">
        <v>1</v>
      </c>
      <c r="O128" s="222">
        <f>ROUND(E128*N128,2)</f>
        <v>29.25</v>
      </c>
      <c r="P128" s="222">
        <v>0</v>
      </c>
      <c r="Q128" s="222">
        <f>ROUND(E128*P128,2)</f>
        <v>0</v>
      </c>
      <c r="R128" s="222"/>
      <c r="S128" s="222" t="s">
        <v>111</v>
      </c>
      <c r="T128" s="222" t="s">
        <v>111</v>
      </c>
      <c r="U128" s="222">
        <v>0.41</v>
      </c>
      <c r="V128" s="222">
        <f>ROUND(E128*U128,2)</f>
        <v>11.99</v>
      </c>
      <c r="W128" s="222"/>
      <c r="X128" s="222" t="s">
        <v>112</v>
      </c>
      <c r="Y128" s="213"/>
      <c r="Z128" s="213"/>
      <c r="AA128" s="213"/>
      <c r="AB128" s="213"/>
      <c r="AC128" s="213"/>
      <c r="AD128" s="213"/>
      <c r="AE128" s="213"/>
      <c r="AF128" s="213"/>
      <c r="AG128" s="213" t="s">
        <v>113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ht="22.5" outlineLevel="1" x14ac:dyDescent="0.2">
      <c r="A129" s="220"/>
      <c r="B129" s="221"/>
      <c r="C129" s="254" t="s">
        <v>262</v>
      </c>
      <c r="D129" s="224"/>
      <c r="E129" s="225">
        <v>29.25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115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37">
        <v>34</v>
      </c>
      <c r="B130" s="238" t="s">
        <v>263</v>
      </c>
      <c r="C130" s="253" t="s">
        <v>264</v>
      </c>
      <c r="D130" s="239" t="s">
        <v>110</v>
      </c>
      <c r="E130" s="240">
        <v>6</v>
      </c>
      <c r="F130" s="241"/>
      <c r="G130" s="242">
        <f>ROUND(E130*F130,2)</f>
        <v>0</v>
      </c>
      <c r="H130" s="223"/>
      <c r="I130" s="222">
        <f>ROUND(E130*H130,2)</f>
        <v>0</v>
      </c>
      <c r="J130" s="223"/>
      <c r="K130" s="222">
        <f>ROUND(E130*J130,2)</f>
        <v>0</v>
      </c>
      <c r="L130" s="222">
        <v>21</v>
      </c>
      <c r="M130" s="222">
        <f>G130*(1+L130/100)</f>
        <v>0</v>
      </c>
      <c r="N130" s="222">
        <v>7.3899999999999993E-2</v>
      </c>
      <c r="O130" s="222">
        <f>ROUND(E130*N130,2)</f>
        <v>0.44</v>
      </c>
      <c r="P130" s="222">
        <v>0</v>
      </c>
      <c r="Q130" s="222">
        <f>ROUND(E130*P130,2)</f>
        <v>0</v>
      </c>
      <c r="R130" s="222"/>
      <c r="S130" s="222" t="s">
        <v>111</v>
      </c>
      <c r="T130" s="222" t="s">
        <v>111</v>
      </c>
      <c r="U130" s="222">
        <v>0.45</v>
      </c>
      <c r="V130" s="222">
        <f>ROUND(E130*U130,2)</f>
        <v>2.7</v>
      </c>
      <c r="W130" s="222"/>
      <c r="X130" s="222" t="s">
        <v>112</v>
      </c>
      <c r="Y130" s="213"/>
      <c r="Z130" s="213"/>
      <c r="AA130" s="213"/>
      <c r="AB130" s="213"/>
      <c r="AC130" s="213"/>
      <c r="AD130" s="213"/>
      <c r="AE130" s="213"/>
      <c r="AF130" s="213"/>
      <c r="AG130" s="213" t="s">
        <v>113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4" t="s">
        <v>265</v>
      </c>
      <c r="D131" s="224"/>
      <c r="E131" s="225">
        <v>6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115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x14ac:dyDescent="0.2">
      <c r="A132" s="231" t="s">
        <v>106</v>
      </c>
      <c r="B132" s="232" t="s">
        <v>66</v>
      </c>
      <c r="C132" s="252" t="s">
        <v>67</v>
      </c>
      <c r="D132" s="233"/>
      <c r="E132" s="234"/>
      <c r="F132" s="235"/>
      <c r="G132" s="236">
        <f>SUMIF(AG133:AG239,"&lt;&gt;NOR",G133:G239)</f>
        <v>0</v>
      </c>
      <c r="H132" s="230"/>
      <c r="I132" s="230">
        <f>SUM(I133:I239)</f>
        <v>0</v>
      </c>
      <c r="J132" s="230"/>
      <c r="K132" s="230">
        <f>SUM(K133:K239)</f>
        <v>0</v>
      </c>
      <c r="L132" s="230"/>
      <c r="M132" s="230">
        <f>SUM(M133:M239)</f>
        <v>0</v>
      </c>
      <c r="N132" s="230"/>
      <c r="O132" s="230">
        <f>SUM(O133:O239)</f>
        <v>10.74</v>
      </c>
      <c r="P132" s="230"/>
      <c r="Q132" s="230">
        <f>SUM(Q133:Q239)</f>
        <v>0</v>
      </c>
      <c r="R132" s="230"/>
      <c r="S132" s="230"/>
      <c r="T132" s="230"/>
      <c r="U132" s="230"/>
      <c r="V132" s="230">
        <f>SUM(V133:V239)</f>
        <v>107.49999999999999</v>
      </c>
      <c r="W132" s="230"/>
      <c r="X132" s="230"/>
      <c r="AG132" t="s">
        <v>107</v>
      </c>
    </row>
    <row r="133" spans="1:60" outlineLevel="1" x14ac:dyDescent="0.2">
      <c r="A133" s="237">
        <v>35</v>
      </c>
      <c r="B133" s="238" t="s">
        <v>266</v>
      </c>
      <c r="C133" s="253" t="s">
        <v>267</v>
      </c>
      <c r="D133" s="239" t="s">
        <v>128</v>
      </c>
      <c r="E133" s="240">
        <v>21</v>
      </c>
      <c r="F133" s="241"/>
      <c r="G133" s="242">
        <f>ROUND(E133*F133,2)</f>
        <v>0</v>
      </c>
      <c r="H133" s="223"/>
      <c r="I133" s="222">
        <f>ROUND(E133*H133,2)</f>
        <v>0</v>
      </c>
      <c r="J133" s="223"/>
      <c r="K133" s="222">
        <f>ROUND(E133*J133,2)</f>
        <v>0</v>
      </c>
      <c r="L133" s="222">
        <v>21</v>
      </c>
      <c r="M133" s="222">
        <f>G133*(1+L133/100)</f>
        <v>0</v>
      </c>
      <c r="N133" s="222">
        <v>0</v>
      </c>
      <c r="O133" s="222">
        <f>ROUND(E133*N133,2)</f>
        <v>0</v>
      </c>
      <c r="P133" s="222">
        <v>0</v>
      </c>
      <c r="Q133" s="222">
        <f>ROUND(E133*P133,2)</f>
        <v>0</v>
      </c>
      <c r="R133" s="222"/>
      <c r="S133" s="222" t="s">
        <v>111</v>
      </c>
      <c r="T133" s="222" t="s">
        <v>111</v>
      </c>
      <c r="U133" s="222">
        <v>6.6000000000000003E-2</v>
      </c>
      <c r="V133" s="222">
        <f>ROUND(E133*U133,2)</f>
        <v>1.39</v>
      </c>
      <c r="W133" s="222"/>
      <c r="X133" s="222" t="s">
        <v>112</v>
      </c>
      <c r="Y133" s="213"/>
      <c r="Z133" s="213"/>
      <c r="AA133" s="213"/>
      <c r="AB133" s="213"/>
      <c r="AC133" s="213"/>
      <c r="AD133" s="213"/>
      <c r="AE133" s="213"/>
      <c r="AF133" s="213"/>
      <c r="AG133" s="213" t="s">
        <v>113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20"/>
      <c r="B134" s="221"/>
      <c r="C134" s="254" t="s">
        <v>268</v>
      </c>
      <c r="D134" s="224"/>
      <c r="E134" s="225">
        <v>21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115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37">
        <v>36</v>
      </c>
      <c r="B135" s="238" t="s">
        <v>269</v>
      </c>
      <c r="C135" s="253" t="s">
        <v>270</v>
      </c>
      <c r="D135" s="239" t="s">
        <v>128</v>
      </c>
      <c r="E135" s="240">
        <v>36</v>
      </c>
      <c r="F135" s="241"/>
      <c r="G135" s="242">
        <f>ROUND(E135*F135,2)</f>
        <v>0</v>
      </c>
      <c r="H135" s="223"/>
      <c r="I135" s="222">
        <f>ROUND(E135*H135,2)</f>
        <v>0</v>
      </c>
      <c r="J135" s="223"/>
      <c r="K135" s="222">
        <f>ROUND(E135*J135,2)</f>
        <v>0</v>
      </c>
      <c r="L135" s="222">
        <v>21</v>
      </c>
      <c r="M135" s="222">
        <f>G135*(1+L135/100)</f>
        <v>0</v>
      </c>
      <c r="N135" s="222">
        <v>1.0000000000000001E-5</v>
      </c>
      <c r="O135" s="222">
        <f>ROUND(E135*N135,2)</f>
        <v>0</v>
      </c>
      <c r="P135" s="222">
        <v>0</v>
      </c>
      <c r="Q135" s="222">
        <f>ROUND(E135*P135,2)</f>
        <v>0</v>
      </c>
      <c r="R135" s="222"/>
      <c r="S135" s="222" t="s">
        <v>111</v>
      </c>
      <c r="T135" s="222" t="s">
        <v>111</v>
      </c>
      <c r="U135" s="222">
        <v>0.08</v>
      </c>
      <c r="V135" s="222">
        <f>ROUND(E135*U135,2)</f>
        <v>2.88</v>
      </c>
      <c r="W135" s="222"/>
      <c r="X135" s="222" t="s">
        <v>112</v>
      </c>
      <c r="Y135" s="213"/>
      <c r="Z135" s="213"/>
      <c r="AA135" s="213"/>
      <c r="AB135" s="213"/>
      <c r="AC135" s="213"/>
      <c r="AD135" s="213"/>
      <c r="AE135" s="213"/>
      <c r="AF135" s="213"/>
      <c r="AG135" s="213" t="s">
        <v>113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20"/>
      <c r="B136" s="221"/>
      <c r="C136" s="254" t="s">
        <v>271</v>
      </c>
      <c r="D136" s="224"/>
      <c r="E136" s="225">
        <v>36</v>
      </c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115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37">
        <v>37</v>
      </c>
      <c r="B137" s="238" t="s">
        <v>272</v>
      </c>
      <c r="C137" s="253" t="s">
        <v>273</v>
      </c>
      <c r="D137" s="239" t="s">
        <v>128</v>
      </c>
      <c r="E137" s="240">
        <v>42</v>
      </c>
      <c r="F137" s="241"/>
      <c r="G137" s="242">
        <f>ROUND(E137*F137,2)</f>
        <v>0</v>
      </c>
      <c r="H137" s="223"/>
      <c r="I137" s="222">
        <f>ROUND(E137*H137,2)</f>
        <v>0</v>
      </c>
      <c r="J137" s="223"/>
      <c r="K137" s="222">
        <f>ROUND(E137*J137,2)</f>
        <v>0</v>
      </c>
      <c r="L137" s="222">
        <v>21</v>
      </c>
      <c r="M137" s="222">
        <f>G137*(1+L137/100)</f>
        <v>0</v>
      </c>
      <c r="N137" s="222">
        <v>1.0000000000000001E-5</v>
      </c>
      <c r="O137" s="222">
        <f>ROUND(E137*N137,2)</f>
        <v>0</v>
      </c>
      <c r="P137" s="222">
        <v>0</v>
      </c>
      <c r="Q137" s="222">
        <f>ROUND(E137*P137,2)</f>
        <v>0</v>
      </c>
      <c r="R137" s="222"/>
      <c r="S137" s="222" t="s">
        <v>111</v>
      </c>
      <c r="T137" s="222" t="s">
        <v>111</v>
      </c>
      <c r="U137" s="222">
        <v>0.1</v>
      </c>
      <c r="V137" s="222">
        <f>ROUND(E137*U137,2)</f>
        <v>4.2</v>
      </c>
      <c r="W137" s="222"/>
      <c r="X137" s="222" t="s">
        <v>112</v>
      </c>
      <c r="Y137" s="213"/>
      <c r="Z137" s="213"/>
      <c r="AA137" s="213"/>
      <c r="AB137" s="213"/>
      <c r="AC137" s="213"/>
      <c r="AD137" s="213"/>
      <c r="AE137" s="213"/>
      <c r="AF137" s="213"/>
      <c r="AG137" s="213" t="s">
        <v>113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20"/>
      <c r="B138" s="221"/>
      <c r="C138" s="254" t="s">
        <v>274</v>
      </c>
      <c r="D138" s="224"/>
      <c r="E138" s="225">
        <v>42</v>
      </c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115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37">
        <v>38</v>
      </c>
      <c r="B139" s="238" t="s">
        <v>275</v>
      </c>
      <c r="C139" s="253" t="s">
        <v>276</v>
      </c>
      <c r="D139" s="239" t="s">
        <v>239</v>
      </c>
      <c r="E139" s="240">
        <v>3</v>
      </c>
      <c r="F139" s="241"/>
      <c r="G139" s="242">
        <f>ROUND(E139*F139,2)</f>
        <v>0</v>
      </c>
      <c r="H139" s="223"/>
      <c r="I139" s="222">
        <f>ROUND(E139*H139,2)</f>
        <v>0</v>
      </c>
      <c r="J139" s="223"/>
      <c r="K139" s="222">
        <f>ROUND(E139*J139,2)</f>
        <v>0</v>
      </c>
      <c r="L139" s="222">
        <v>21</v>
      </c>
      <c r="M139" s="222">
        <f>G139*(1+L139/100)</f>
        <v>0</v>
      </c>
      <c r="N139" s="222">
        <v>3.0000000000000001E-5</v>
      </c>
      <c r="O139" s="222">
        <f>ROUND(E139*N139,2)</f>
        <v>0</v>
      </c>
      <c r="P139" s="222">
        <v>0</v>
      </c>
      <c r="Q139" s="222">
        <f>ROUND(E139*P139,2)</f>
        <v>0</v>
      </c>
      <c r="R139" s="222"/>
      <c r="S139" s="222" t="s">
        <v>111</v>
      </c>
      <c r="T139" s="222" t="s">
        <v>111</v>
      </c>
      <c r="U139" s="222">
        <v>0.33</v>
      </c>
      <c r="V139" s="222">
        <f>ROUND(E139*U139,2)</f>
        <v>0.99</v>
      </c>
      <c r="W139" s="222"/>
      <c r="X139" s="222" t="s">
        <v>112</v>
      </c>
      <c r="Y139" s="213"/>
      <c r="Z139" s="213"/>
      <c r="AA139" s="213"/>
      <c r="AB139" s="213"/>
      <c r="AC139" s="213"/>
      <c r="AD139" s="213"/>
      <c r="AE139" s="213"/>
      <c r="AF139" s="213"/>
      <c r="AG139" s="213" t="s">
        <v>113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20"/>
      <c r="B140" s="221"/>
      <c r="C140" s="254" t="s">
        <v>277</v>
      </c>
      <c r="D140" s="224"/>
      <c r="E140" s="225">
        <v>3</v>
      </c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115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37">
        <v>39</v>
      </c>
      <c r="B141" s="238" t="s">
        <v>278</v>
      </c>
      <c r="C141" s="253" t="s">
        <v>279</v>
      </c>
      <c r="D141" s="239" t="s">
        <v>239</v>
      </c>
      <c r="E141" s="240">
        <v>1</v>
      </c>
      <c r="F141" s="241"/>
      <c r="G141" s="242">
        <f>ROUND(E141*F141,2)</f>
        <v>0</v>
      </c>
      <c r="H141" s="223"/>
      <c r="I141" s="222">
        <f>ROUND(E141*H141,2)</f>
        <v>0</v>
      </c>
      <c r="J141" s="223"/>
      <c r="K141" s="222">
        <f>ROUND(E141*J141,2)</f>
        <v>0</v>
      </c>
      <c r="L141" s="222">
        <v>21</v>
      </c>
      <c r="M141" s="222">
        <f>G141*(1+L141/100)</f>
        <v>0</v>
      </c>
      <c r="N141" s="222">
        <v>4.0000000000000003E-5</v>
      </c>
      <c r="O141" s="222">
        <f>ROUND(E141*N141,2)</f>
        <v>0</v>
      </c>
      <c r="P141" s="222">
        <v>0</v>
      </c>
      <c r="Q141" s="222">
        <f>ROUND(E141*P141,2)</f>
        <v>0</v>
      </c>
      <c r="R141" s="222"/>
      <c r="S141" s="222" t="s">
        <v>111</v>
      </c>
      <c r="T141" s="222" t="s">
        <v>111</v>
      </c>
      <c r="U141" s="222">
        <v>0.38</v>
      </c>
      <c r="V141" s="222">
        <f>ROUND(E141*U141,2)</f>
        <v>0.38</v>
      </c>
      <c r="W141" s="222"/>
      <c r="X141" s="222" t="s">
        <v>112</v>
      </c>
      <c r="Y141" s="213"/>
      <c r="Z141" s="213"/>
      <c r="AA141" s="213"/>
      <c r="AB141" s="213"/>
      <c r="AC141" s="213"/>
      <c r="AD141" s="213"/>
      <c r="AE141" s="213"/>
      <c r="AF141" s="213"/>
      <c r="AG141" s="213" t="s">
        <v>113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20"/>
      <c r="B142" s="221"/>
      <c r="C142" s="254" t="s">
        <v>280</v>
      </c>
      <c r="D142" s="224"/>
      <c r="E142" s="225">
        <v>1</v>
      </c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115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ht="22.5" outlineLevel="1" x14ac:dyDescent="0.2">
      <c r="A143" s="237">
        <v>40</v>
      </c>
      <c r="B143" s="238" t="s">
        <v>281</v>
      </c>
      <c r="C143" s="253" t="s">
        <v>282</v>
      </c>
      <c r="D143" s="239" t="s">
        <v>239</v>
      </c>
      <c r="E143" s="240">
        <v>7</v>
      </c>
      <c r="F143" s="241"/>
      <c r="G143" s="242">
        <f>ROUND(E143*F143,2)</f>
        <v>0</v>
      </c>
      <c r="H143" s="223"/>
      <c r="I143" s="222">
        <f>ROUND(E143*H143,2)</f>
        <v>0</v>
      </c>
      <c r="J143" s="223"/>
      <c r="K143" s="222">
        <f>ROUND(E143*J143,2)</f>
        <v>0</v>
      </c>
      <c r="L143" s="222">
        <v>21</v>
      </c>
      <c r="M143" s="222">
        <f>G143*(1+L143/100)</f>
        <v>0</v>
      </c>
      <c r="N143" s="222">
        <v>2.0000000000000002E-5</v>
      </c>
      <c r="O143" s="222">
        <f>ROUND(E143*N143,2)</f>
        <v>0</v>
      </c>
      <c r="P143" s="222">
        <v>0</v>
      </c>
      <c r="Q143" s="222">
        <f>ROUND(E143*P143,2)</f>
        <v>0</v>
      </c>
      <c r="R143" s="222"/>
      <c r="S143" s="222" t="s">
        <v>111</v>
      </c>
      <c r="T143" s="222" t="s">
        <v>111</v>
      </c>
      <c r="U143" s="222">
        <v>0.21</v>
      </c>
      <c r="V143" s="222">
        <f>ROUND(E143*U143,2)</f>
        <v>1.47</v>
      </c>
      <c r="W143" s="222"/>
      <c r="X143" s="222" t="s">
        <v>112</v>
      </c>
      <c r="Y143" s="213"/>
      <c r="Z143" s="213"/>
      <c r="AA143" s="213"/>
      <c r="AB143" s="213"/>
      <c r="AC143" s="213"/>
      <c r="AD143" s="213"/>
      <c r="AE143" s="213"/>
      <c r="AF143" s="213"/>
      <c r="AG143" s="213" t="s">
        <v>113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20"/>
      <c r="B144" s="221"/>
      <c r="C144" s="254" t="s">
        <v>283</v>
      </c>
      <c r="D144" s="224"/>
      <c r="E144" s="225">
        <v>5</v>
      </c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115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/>
      <c r="B145" s="221"/>
      <c r="C145" s="254" t="s">
        <v>284</v>
      </c>
      <c r="D145" s="224"/>
      <c r="E145" s="225">
        <v>2</v>
      </c>
      <c r="F145" s="222"/>
      <c r="G145" s="222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115</v>
      </c>
      <c r="AH145" s="213">
        <v>0</v>
      </c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ht="22.5" outlineLevel="1" x14ac:dyDescent="0.2">
      <c r="A146" s="237">
        <v>41</v>
      </c>
      <c r="B146" s="238" t="s">
        <v>285</v>
      </c>
      <c r="C146" s="253" t="s">
        <v>286</v>
      </c>
      <c r="D146" s="239" t="s">
        <v>239</v>
      </c>
      <c r="E146" s="240">
        <v>1</v>
      </c>
      <c r="F146" s="241"/>
      <c r="G146" s="242">
        <f>ROUND(E146*F146,2)</f>
        <v>0</v>
      </c>
      <c r="H146" s="223"/>
      <c r="I146" s="222">
        <f>ROUND(E146*H146,2)</f>
        <v>0</v>
      </c>
      <c r="J146" s="223"/>
      <c r="K146" s="222">
        <f>ROUND(E146*J146,2)</f>
        <v>0</v>
      </c>
      <c r="L146" s="222">
        <v>21</v>
      </c>
      <c r="M146" s="222">
        <f>G146*(1+L146/100)</f>
        <v>0</v>
      </c>
      <c r="N146" s="222">
        <v>3.0000000000000001E-5</v>
      </c>
      <c r="O146" s="222">
        <f>ROUND(E146*N146,2)</f>
        <v>0</v>
      </c>
      <c r="P146" s="222">
        <v>0</v>
      </c>
      <c r="Q146" s="222">
        <f>ROUND(E146*P146,2)</f>
        <v>0</v>
      </c>
      <c r="R146" s="222"/>
      <c r="S146" s="222" t="s">
        <v>111</v>
      </c>
      <c r="T146" s="222" t="s">
        <v>111</v>
      </c>
      <c r="U146" s="222">
        <v>0.24</v>
      </c>
      <c r="V146" s="222">
        <f>ROUND(E146*U146,2)</f>
        <v>0.24</v>
      </c>
      <c r="W146" s="222"/>
      <c r="X146" s="222" t="s">
        <v>112</v>
      </c>
      <c r="Y146" s="213"/>
      <c r="Z146" s="213"/>
      <c r="AA146" s="213"/>
      <c r="AB146" s="213"/>
      <c r="AC146" s="213"/>
      <c r="AD146" s="213"/>
      <c r="AE146" s="213"/>
      <c r="AF146" s="213"/>
      <c r="AG146" s="213" t="s">
        <v>113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54" t="s">
        <v>287</v>
      </c>
      <c r="D147" s="224"/>
      <c r="E147" s="225">
        <v>1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115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37">
        <v>42</v>
      </c>
      <c r="B148" s="238" t="s">
        <v>288</v>
      </c>
      <c r="C148" s="253" t="s">
        <v>289</v>
      </c>
      <c r="D148" s="239" t="s">
        <v>239</v>
      </c>
      <c r="E148" s="240">
        <v>2</v>
      </c>
      <c r="F148" s="241"/>
      <c r="G148" s="242">
        <f>ROUND(E148*F148,2)</f>
        <v>0</v>
      </c>
      <c r="H148" s="223"/>
      <c r="I148" s="222">
        <f>ROUND(E148*H148,2)</f>
        <v>0</v>
      </c>
      <c r="J148" s="223"/>
      <c r="K148" s="222">
        <f>ROUND(E148*J148,2)</f>
        <v>0</v>
      </c>
      <c r="L148" s="222">
        <v>21</v>
      </c>
      <c r="M148" s="222">
        <f>G148*(1+L148/100)</f>
        <v>0</v>
      </c>
      <c r="N148" s="222">
        <v>1.0000000000000001E-5</v>
      </c>
      <c r="O148" s="222">
        <f>ROUND(E148*N148,2)</f>
        <v>0</v>
      </c>
      <c r="P148" s="222">
        <v>0</v>
      </c>
      <c r="Q148" s="222">
        <f>ROUND(E148*P148,2)</f>
        <v>0</v>
      </c>
      <c r="R148" s="222"/>
      <c r="S148" s="222" t="s">
        <v>111</v>
      </c>
      <c r="T148" s="222" t="s">
        <v>111</v>
      </c>
      <c r="U148" s="222">
        <v>0.16</v>
      </c>
      <c r="V148" s="222">
        <f>ROUND(E148*U148,2)</f>
        <v>0.32</v>
      </c>
      <c r="W148" s="222"/>
      <c r="X148" s="222" t="s">
        <v>112</v>
      </c>
      <c r="Y148" s="213"/>
      <c r="Z148" s="213"/>
      <c r="AA148" s="213"/>
      <c r="AB148" s="213"/>
      <c r="AC148" s="213"/>
      <c r="AD148" s="213"/>
      <c r="AE148" s="213"/>
      <c r="AF148" s="213"/>
      <c r="AG148" s="213" t="s">
        <v>113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20"/>
      <c r="B149" s="221"/>
      <c r="C149" s="254" t="s">
        <v>290</v>
      </c>
      <c r="D149" s="224"/>
      <c r="E149" s="225">
        <v>2</v>
      </c>
      <c r="F149" s="222"/>
      <c r="G149" s="222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115</v>
      </c>
      <c r="AH149" s="213">
        <v>0</v>
      </c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37">
        <v>43</v>
      </c>
      <c r="B150" s="238" t="s">
        <v>291</v>
      </c>
      <c r="C150" s="253" t="s">
        <v>292</v>
      </c>
      <c r="D150" s="239" t="s">
        <v>128</v>
      </c>
      <c r="E150" s="240">
        <v>57</v>
      </c>
      <c r="F150" s="241"/>
      <c r="G150" s="242">
        <f>ROUND(E150*F150,2)</f>
        <v>0</v>
      </c>
      <c r="H150" s="223"/>
      <c r="I150" s="222">
        <f>ROUND(E150*H150,2)</f>
        <v>0</v>
      </c>
      <c r="J150" s="223"/>
      <c r="K150" s="222">
        <f>ROUND(E150*J150,2)</f>
        <v>0</v>
      </c>
      <c r="L150" s="222">
        <v>21</v>
      </c>
      <c r="M150" s="222">
        <f>G150*(1+L150/100)</f>
        <v>0</v>
      </c>
      <c r="N150" s="222">
        <v>0</v>
      </c>
      <c r="O150" s="222">
        <f>ROUND(E150*N150,2)</f>
        <v>0</v>
      </c>
      <c r="P150" s="222">
        <v>0</v>
      </c>
      <c r="Q150" s="222">
        <f>ROUND(E150*P150,2)</f>
        <v>0</v>
      </c>
      <c r="R150" s="222"/>
      <c r="S150" s="222" t="s">
        <v>111</v>
      </c>
      <c r="T150" s="222" t="s">
        <v>111</v>
      </c>
      <c r="U150" s="222">
        <v>0.06</v>
      </c>
      <c r="V150" s="222">
        <f>ROUND(E150*U150,2)</f>
        <v>3.42</v>
      </c>
      <c r="W150" s="222"/>
      <c r="X150" s="222" t="s">
        <v>112</v>
      </c>
      <c r="Y150" s="213"/>
      <c r="Z150" s="213"/>
      <c r="AA150" s="213"/>
      <c r="AB150" s="213"/>
      <c r="AC150" s="213"/>
      <c r="AD150" s="213"/>
      <c r="AE150" s="213"/>
      <c r="AF150" s="213"/>
      <c r="AG150" s="213" t="s">
        <v>113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4" t="s">
        <v>293</v>
      </c>
      <c r="D151" s="224"/>
      <c r="E151" s="225">
        <v>57</v>
      </c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115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43">
        <v>44</v>
      </c>
      <c r="B152" s="244" t="s">
        <v>294</v>
      </c>
      <c r="C152" s="257" t="s">
        <v>295</v>
      </c>
      <c r="D152" s="245" t="s">
        <v>128</v>
      </c>
      <c r="E152" s="246">
        <v>42</v>
      </c>
      <c r="F152" s="247"/>
      <c r="G152" s="248">
        <f>ROUND(E152*F152,2)</f>
        <v>0</v>
      </c>
      <c r="H152" s="223"/>
      <c r="I152" s="222">
        <f>ROUND(E152*H152,2)</f>
        <v>0</v>
      </c>
      <c r="J152" s="223"/>
      <c r="K152" s="222">
        <f>ROUND(E152*J152,2)</f>
        <v>0</v>
      </c>
      <c r="L152" s="222">
        <v>21</v>
      </c>
      <c r="M152" s="222">
        <f>G152*(1+L152/100)</f>
        <v>0</v>
      </c>
      <c r="N152" s="222">
        <v>0</v>
      </c>
      <c r="O152" s="222">
        <f>ROUND(E152*N152,2)</f>
        <v>0</v>
      </c>
      <c r="P152" s="222">
        <v>0</v>
      </c>
      <c r="Q152" s="222">
        <f>ROUND(E152*P152,2)</f>
        <v>0</v>
      </c>
      <c r="R152" s="222"/>
      <c r="S152" s="222" t="s">
        <v>111</v>
      </c>
      <c r="T152" s="222" t="s">
        <v>111</v>
      </c>
      <c r="U152" s="222">
        <v>7.9000000000000001E-2</v>
      </c>
      <c r="V152" s="222">
        <f>ROUND(E152*U152,2)</f>
        <v>3.32</v>
      </c>
      <c r="W152" s="222"/>
      <c r="X152" s="222" t="s">
        <v>112</v>
      </c>
      <c r="Y152" s="213"/>
      <c r="Z152" s="213"/>
      <c r="AA152" s="213"/>
      <c r="AB152" s="213"/>
      <c r="AC152" s="213"/>
      <c r="AD152" s="213"/>
      <c r="AE152" s="213"/>
      <c r="AF152" s="213"/>
      <c r="AG152" s="213" t="s">
        <v>113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43">
        <v>45</v>
      </c>
      <c r="B153" s="244" t="s">
        <v>296</v>
      </c>
      <c r="C153" s="257" t="s">
        <v>297</v>
      </c>
      <c r="D153" s="245" t="s">
        <v>298</v>
      </c>
      <c r="E153" s="246">
        <v>4</v>
      </c>
      <c r="F153" s="247"/>
      <c r="G153" s="248">
        <f>ROUND(E153*F153,2)</f>
        <v>0</v>
      </c>
      <c r="H153" s="223"/>
      <c r="I153" s="222">
        <f>ROUND(E153*H153,2)</f>
        <v>0</v>
      </c>
      <c r="J153" s="223"/>
      <c r="K153" s="222">
        <f>ROUND(E153*J153,2)</f>
        <v>0</v>
      </c>
      <c r="L153" s="222">
        <v>21</v>
      </c>
      <c r="M153" s="222">
        <f>G153*(1+L153/100)</f>
        <v>0</v>
      </c>
      <c r="N153" s="222">
        <v>1.2999999999999999E-4</v>
      </c>
      <c r="O153" s="222">
        <f>ROUND(E153*N153,2)</f>
        <v>0</v>
      </c>
      <c r="P153" s="222">
        <v>0</v>
      </c>
      <c r="Q153" s="222">
        <f>ROUND(E153*P153,2)</f>
        <v>0</v>
      </c>
      <c r="R153" s="222"/>
      <c r="S153" s="222" t="s">
        <v>111</v>
      </c>
      <c r="T153" s="222" t="s">
        <v>111</v>
      </c>
      <c r="U153" s="222">
        <v>6.2</v>
      </c>
      <c r="V153" s="222">
        <f>ROUND(E153*U153,2)</f>
        <v>24.8</v>
      </c>
      <c r="W153" s="222"/>
      <c r="X153" s="222" t="s">
        <v>112</v>
      </c>
      <c r="Y153" s="213"/>
      <c r="Z153" s="213"/>
      <c r="AA153" s="213"/>
      <c r="AB153" s="213"/>
      <c r="AC153" s="213"/>
      <c r="AD153" s="213"/>
      <c r="AE153" s="213"/>
      <c r="AF153" s="213"/>
      <c r="AG153" s="213" t="s">
        <v>113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43">
        <v>46</v>
      </c>
      <c r="B154" s="244" t="s">
        <v>299</v>
      </c>
      <c r="C154" s="257" t="s">
        <v>300</v>
      </c>
      <c r="D154" s="245" t="s">
        <v>298</v>
      </c>
      <c r="E154" s="246">
        <v>2</v>
      </c>
      <c r="F154" s="247"/>
      <c r="G154" s="248">
        <f>ROUND(E154*F154,2)</f>
        <v>0</v>
      </c>
      <c r="H154" s="223"/>
      <c r="I154" s="222">
        <f>ROUND(E154*H154,2)</f>
        <v>0</v>
      </c>
      <c r="J154" s="223"/>
      <c r="K154" s="222">
        <f>ROUND(E154*J154,2)</f>
        <v>0</v>
      </c>
      <c r="L154" s="222">
        <v>21</v>
      </c>
      <c r="M154" s="222">
        <f>G154*(1+L154/100)</f>
        <v>0</v>
      </c>
      <c r="N154" s="222">
        <v>1.7000000000000001E-4</v>
      </c>
      <c r="O154" s="222">
        <f>ROUND(E154*N154,2)</f>
        <v>0</v>
      </c>
      <c r="P154" s="222">
        <v>0</v>
      </c>
      <c r="Q154" s="222">
        <f>ROUND(E154*P154,2)</f>
        <v>0</v>
      </c>
      <c r="R154" s="222"/>
      <c r="S154" s="222" t="s">
        <v>111</v>
      </c>
      <c r="T154" s="222" t="s">
        <v>111</v>
      </c>
      <c r="U154" s="222">
        <v>7.1</v>
      </c>
      <c r="V154" s="222">
        <f>ROUND(E154*U154,2)</f>
        <v>14.2</v>
      </c>
      <c r="W154" s="222"/>
      <c r="X154" s="222" t="s">
        <v>112</v>
      </c>
      <c r="Y154" s="213"/>
      <c r="Z154" s="213"/>
      <c r="AA154" s="213"/>
      <c r="AB154" s="213"/>
      <c r="AC154" s="213"/>
      <c r="AD154" s="213"/>
      <c r="AE154" s="213"/>
      <c r="AF154" s="213"/>
      <c r="AG154" s="213" t="s">
        <v>113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ht="22.5" outlineLevel="1" x14ac:dyDescent="0.2">
      <c r="A155" s="237">
        <v>47</v>
      </c>
      <c r="B155" s="238" t="s">
        <v>301</v>
      </c>
      <c r="C155" s="253" t="s">
        <v>302</v>
      </c>
      <c r="D155" s="239" t="s">
        <v>239</v>
      </c>
      <c r="E155" s="240">
        <v>2</v>
      </c>
      <c r="F155" s="241"/>
      <c r="G155" s="242">
        <f>ROUND(E155*F155,2)</f>
        <v>0</v>
      </c>
      <c r="H155" s="223"/>
      <c r="I155" s="222">
        <f>ROUND(E155*H155,2)</f>
        <v>0</v>
      </c>
      <c r="J155" s="223"/>
      <c r="K155" s="222">
        <f>ROUND(E155*J155,2)</f>
        <v>0</v>
      </c>
      <c r="L155" s="222">
        <v>21</v>
      </c>
      <c r="M155" s="222">
        <f>G155*(1+L155/100)</f>
        <v>0</v>
      </c>
      <c r="N155" s="222">
        <v>0</v>
      </c>
      <c r="O155" s="222">
        <f>ROUND(E155*N155,2)</f>
        <v>0</v>
      </c>
      <c r="P155" s="222">
        <v>0</v>
      </c>
      <c r="Q155" s="222">
        <f>ROUND(E155*P155,2)</f>
        <v>0</v>
      </c>
      <c r="R155" s="222"/>
      <c r="S155" s="222" t="s">
        <v>111</v>
      </c>
      <c r="T155" s="222" t="s">
        <v>111</v>
      </c>
      <c r="U155" s="222">
        <v>0.94599999999999995</v>
      </c>
      <c r="V155" s="222">
        <f>ROUND(E155*U155,2)</f>
        <v>1.89</v>
      </c>
      <c r="W155" s="222"/>
      <c r="X155" s="222" t="s">
        <v>112</v>
      </c>
      <c r="Y155" s="213"/>
      <c r="Z155" s="213"/>
      <c r="AA155" s="213"/>
      <c r="AB155" s="213"/>
      <c r="AC155" s="213"/>
      <c r="AD155" s="213"/>
      <c r="AE155" s="213"/>
      <c r="AF155" s="213"/>
      <c r="AG155" s="213" t="s">
        <v>113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20"/>
      <c r="B156" s="221"/>
      <c r="C156" s="254" t="s">
        <v>303</v>
      </c>
      <c r="D156" s="224"/>
      <c r="E156" s="225">
        <v>2</v>
      </c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115</v>
      </c>
      <c r="AH156" s="213">
        <v>0</v>
      </c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ht="22.5" outlineLevel="1" x14ac:dyDescent="0.2">
      <c r="A157" s="237">
        <v>48</v>
      </c>
      <c r="B157" s="238" t="s">
        <v>304</v>
      </c>
      <c r="C157" s="253" t="s">
        <v>305</v>
      </c>
      <c r="D157" s="239" t="s">
        <v>239</v>
      </c>
      <c r="E157" s="240">
        <v>2</v>
      </c>
      <c r="F157" s="241"/>
      <c r="G157" s="242">
        <f>ROUND(E157*F157,2)</f>
        <v>0</v>
      </c>
      <c r="H157" s="223"/>
      <c r="I157" s="222">
        <f>ROUND(E157*H157,2)</f>
        <v>0</v>
      </c>
      <c r="J157" s="223"/>
      <c r="K157" s="222">
        <f>ROUND(E157*J157,2)</f>
        <v>0</v>
      </c>
      <c r="L157" s="222">
        <v>21</v>
      </c>
      <c r="M157" s="222">
        <f>G157*(1+L157/100)</f>
        <v>0</v>
      </c>
      <c r="N157" s="222">
        <v>0</v>
      </c>
      <c r="O157" s="222">
        <f>ROUND(E157*N157,2)</f>
        <v>0</v>
      </c>
      <c r="P157" s="222">
        <v>0</v>
      </c>
      <c r="Q157" s="222">
        <f>ROUND(E157*P157,2)</f>
        <v>0</v>
      </c>
      <c r="R157" s="222"/>
      <c r="S157" s="222" t="s">
        <v>111</v>
      </c>
      <c r="T157" s="222" t="s">
        <v>111</v>
      </c>
      <c r="U157" s="222">
        <v>0.9</v>
      </c>
      <c r="V157" s="222">
        <f>ROUND(E157*U157,2)</f>
        <v>1.8</v>
      </c>
      <c r="W157" s="222"/>
      <c r="X157" s="222" t="s">
        <v>112</v>
      </c>
      <c r="Y157" s="213"/>
      <c r="Z157" s="213"/>
      <c r="AA157" s="213"/>
      <c r="AB157" s="213"/>
      <c r="AC157" s="213"/>
      <c r="AD157" s="213"/>
      <c r="AE157" s="213"/>
      <c r="AF157" s="213"/>
      <c r="AG157" s="213" t="s">
        <v>113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20"/>
      <c r="B158" s="221"/>
      <c r="C158" s="254" t="s">
        <v>306</v>
      </c>
      <c r="D158" s="224"/>
      <c r="E158" s="225">
        <v>1</v>
      </c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3"/>
      <c r="Z158" s="213"/>
      <c r="AA158" s="213"/>
      <c r="AB158" s="213"/>
      <c r="AC158" s="213"/>
      <c r="AD158" s="213"/>
      <c r="AE158" s="213"/>
      <c r="AF158" s="213"/>
      <c r="AG158" s="213" t="s">
        <v>115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/>
      <c r="B159" s="221"/>
      <c r="C159" s="254" t="s">
        <v>307</v>
      </c>
      <c r="D159" s="224"/>
      <c r="E159" s="225">
        <v>1</v>
      </c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115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ht="22.5" outlineLevel="1" x14ac:dyDescent="0.2">
      <c r="A160" s="237">
        <v>49</v>
      </c>
      <c r="B160" s="238" t="s">
        <v>308</v>
      </c>
      <c r="C160" s="253" t="s">
        <v>309</v>
      </c>
      <c r="D160" s="239" t="s">
        <v>239</v>
      </c>
      <c r="E160" s="240">
        <v>2</v>
      </c>
      <c r="F160" s="241"/>
      <c r="G160" s="242">
        <f>ROUND(E160*F160,2)</f>
        <v>0</v>
      </c>
      <c r="H160" s="223"/>
      <c r="I160" s="222">
        <f>ROUND(E160*H160,2)</f>
        <v>0</v>
      </c>
      <c r="J160" s="223"/>
      <c r="K160" s="222">
        <f>ROUND(E160*J160,2)</f>
        <v>0</v>
      </c>
      <c r="L160" s="222">
        <v>21</v>
      </c>
      <c r="M160" s="222">
        <f>G160*(1+L160/100)</f>
        <v>0</v>
      </c>
      <c r="N160" s="222">
        <v>0</v>
      </c>
      <c r="O160" s="222">
        <f>ROUND(E160*N160,2)</f>
        <v>0</v>
      </c>
      <c r="P160" s="222">
        <v>0</v>
      </c>
      <c r="Q160" s="222">
        <f>ROUND(E160*P160,2)</f>
        <v>0</v>
      </c>
      <c r="R160" s="222"/>
      <c r="S160" s="222" t="s">
        <v>111</v>
      </c>
      <c r="T160" s="222" t="s">
        <v>111</v>
      </c>
      <c r="U160" s="222">
        <v>1.75</v>
      </c>
      <c r="V160" s="222">
        <f>ROUND(E160*U160,2)</f>
        <v>3.5</v>
      </c>
      <c r="W160" s="222"/>
      <c r="X160" s="222" t="s">
        <v>112</v>
      </c>
      <c r="Y160" s="213"/>
      <c r="Z160" s="213"/>
      <c r="AA160" s="213"/>
      <c r="AB160" s="213"/>
      <c r="AC160" s="213"/>
      <c r="AD160" s="213"/>
      <c r="AE160" s="213"/>
      <c r="AF160" s="213"/>
      <c r="AG160" s="213" t="s">
        <v>113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20"/>
      <c r="B161" s="221"/>
      <c r="C161" s="254" t="s">
        <v>310</v>
      </c>
      <c r="D161" s="224"/>
      <c r="E161" s="225">
        <v>2</v>
      </c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3"/>
      <c r="Z161" s="213"/>
      <c r="AA161" s="213"/>
      <c r="AB161" s="213"/>
      <c r="AC161" s="213"/>
      <c r="AD161" s="213"/>
      <c r="AE161" s="213"/>
      <c r="AF161" s="213"/>
      <c r="AG161" s="213" t="s">
        <v>115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43">
        <v>50</v>
      </c>
      <c r="B162" s="244" t="s">
        <v>311</v>
      </c>
      <c r="C162" s="257" t="s">
        <v>312</v>
      </c>
      <c r="D162" s="245" t="s">
        <v>239</v>
      </c>
      <c r="E162" s="246">
        <v>2</v>
      </c>
      <c r="F162" s="247"/>
      <c r="G162" s="248">
        <f>ROUND(E162*F162,2)</f>
        <v>0</v>
      </c>
      <c r="H162" s="223"/>
      <c r="I162" s="222">
        <f>ROUND(E162*H162,2)</f>
        <v>0</v>
      </c>
      <c r="J162" s="223"/>
      <c r="K162" s="222">
        <f>ROUND(E162*J162,2)</f>
        <v>0</v>
      </c>
      <c r="L162" s="222">
        <v>21</v>
      </c>
      <c r="M162" s="222">
        <f>G162*(1+L162/100)</f>
        <v>0</v>
      </c>
      <c r="N162" s="222">
        <v>7.0200000000000002E-3</v>
      </c>
      <c r="O162" s="222">
        <f>ROUND(E162*N162,2)</f>
        <v>0.01</v>
      </c>
      <c r="P162" s="222">
        <v>0</v>
      </c>
      <c r="Q162" s="222">
        <f>ROUND(E162*P162,2)</f>
        <v>0</v>
      </c>
      <c r="R162" s="222"/>
      <c r="S162" s="222" t="s">
        <v>111</v>
      </c>
      <c r="T162" s="222" t="s">
        <v>111</v>
      </c>
      <c r="U162" s="222">
        <v>1.3140000000000001</v>
      </c>
      <c r="V162" s="222">
        <f>ROUND(E162*U162,2)</f>
        <v>2.63</v>
      </c>
      <c r="W162" s="222"/>
      <c r="X162" s="222" t="s">
        <v>112</v>
      </c>
      <c r="Y162" s="213"/>
      <c r="Z162" s="213"/>
      <c r="AA162" s="213"/>
      <c r="AB162" s="213"/>
      <c r="AC162" s="213"/>
      <c r="AD162" s="213"/>
      <c r="AE162" s="213"/>
      <c r="AF162" s="213"/>
      <c r="AG162" s="213" t="s">
        <v>113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37">
        <v>51</v>
      </c>
      <c r="B163" s="238" t="s">
        <v>313</v>
      </c>
      <c r="C163" s="253" t="s">
        <v>314</v>
      </c>
      <c r="D163" s="239" t="s">
        <v>128</v>
      </c>
      <c r="E163" s="240">
        <v>99</v>
      </c>
      <c r="F163" s="241"/>
      <c r="G163" s="242">
        <f>ROUND(E163*F163,2)</f>
        <v>0</v>
      </c>
      <c r="H163" s="223"/>
      <c r="I163" s="222">
        <f>ROUND(E163*H163,2)</f>
        <v>0</v>
      </c>
      <c r="J163" s="223"/>
      <c r="K163" s="222">
        <f>ROUND(E163*J163,2)</f>
        <v>0</v>
      </c>
      <c r="L163" s="222">
        <v>21</v>
      </c>
      <c r="M163" s="222">
        <f>G163*(1+L163/100)</f>
        <v>0</v>
      </c>
      <c r="N163" s="222">
        <v>0</v>
      </c>
      <c r="O163" s="222">
        <f>ROUND(E163*N163,2)</f>
        <v>0</v>
      </c>
      <c r="P163" s="222">
        <v>0</v>
      </c>
      <c r="Q163" s="222">
        <f>ROUND(E163*P163,2)</f>
        <v>0</v>
      </c>
      <c r="R163" s="222"/>
      <c r="S163" s="222" t="s">
        <v>111</v>
      </c>
      <c r="T163" s="222" t="s">
        <v>111</v>
      </c>
      <c r="U163" s="222">
        <v>0.03</v>
      </c>
      <c r="V163" s="222">
        <f>ROUND(E163*U163,2)</f>
        <v>2.97</v>
      </c>
      <c r="W163" s="222"/>
      <c r="X163" s="222" t="s">
        <v>112</v>
      </c>
      <c r="Y163" s="213"/>
      <c r="Z163" s="213"/>
      <c r="AA163" s="213"/>
      <c r="AB163" s="213"/>
      <c r="AC163" s="213"/>
      <c r="AD163" s="213"/>
      <c r="AE163" s="213"/>
      <c r="AF163" s="213"/>
      <c r="AG163" s="213" t="s">
        <v>113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20"/>
      <c r="B164" s="221"/>
      <c r="C164" s="254" t="s">
        <v>315</v>
      </c>
      <c r="D164" s="224"/>
      <c r="E164" s="225">
        <v>99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3"/>
      <c r="Z164" s="213"/>
      <c r="AA164" s="213"/>
      <c r="AB164" s="213"/>
      <c r="AC164" s="213"/>
      <c r="AD164" s="213"/>
      <c r="AE164" s="213"/>
      <c r="AF164" s="213"/>
      <c r="AG164" s="213" t="s">
        <v>115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37">
        <v>52</v>
      </c>
      <c r="B165" s="238" t="s">
        <v>316</v>
      </c>
      <c r="C165" s="253" t="s">
        <v>317</v>
      </c>
      <c r="D165" s="239" t="s">
        <v>239</v>
      </c>
      <c r="E165" s="240">
        <v>1</v>
      </c>
      <c r="F165" s="241"/>
      <c r="G165" s="242">
        <f>ROUND(E165*F165,2)</f>
        <v>0</v>
      </c>
      <c r="H165" s="223"/>
      <c r="I165" s="222">
        <f>ROUND(E165*H165,2)</f>
        <v>0</v>
      </c>
      <c r="J165" s="223"/>
      <c r="K165" s="222">
        <f>ROUND(E165*J165,2)</f>
        <v>0</v>
      </c>
      <c r="L165" s="222">
        <v>21</v>
      </c>
      <c r="M165" s="222">
        <f>G165*(1+L165/100)</f>
        <v>0</v>
      </c>
      <c r="N165" s="222">
        <v>2.8102999999999998</v>
      </c>
      <c r="O165" s="222">
        <f>ROUND(E165*N165,2)</f>
        <v>2.81</v>
      </c>
      <c r="P165" s="222">
        <v>0</v>
      </c>
      <c r="Q165" s="222">
        <f>ROUND(E165*P165,2)</f>
        <v>0</v>
      </c>
      <c r="R165" s="222"/>
      <c r="S165" s="222" t="s">
        <v>248</v>
      </c>
      <c r="T165" s="222" t="s">
        <v>249</v>
      </c>
      <c r="U165" s="222">
        <v>34.46</v>
      </c>
      <c r="V165" s="222">
        <f>ROUND(E165*U165,2)</f>
        <v>34.46</v>
      </c>
      <c r="W165" s="222"/>
      <c r="X165" s="222" t="s">
        <v>112</v>
      </c>
      <c r="Y165" s="213"/>
      <c r="Z165" s="213"/>
      <c r="AA165" s="213"/>
      <c r="AB165" s="213"/>
      <c r="AC165" s="213"/>
      <c r="AD165" s="213"/>
      <c r="AE165" s="213"/>
      <c r="AF165" s="213"/>
      <c r="AG165" s="213" t="s">
        <v>113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ht="22.5" outlineLevel="1" x14ac:dyDescent="0.2">
      <c r="A166" s="220"/>
      <c r="B166" s="221"/>
      <c r="C166" s="258" t="s">
        <v>318</v>
      </c>
      <c r="D166" s="250"/>
      <c r="E166" s="250"/>
      <c r="F166" s="250"/>
      <c r="G166" s="250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3"/>
      <c r="Z166" s="213"/>
      <c r="AA166" s="213"/>
      <c r="AB166" s="213"/>
      <c r="AC166" s="213"/>
      <c r="AD166" s="213"/>
      <c r="AE166" s="213"/>
      <c r="AF166" s="213"/>
      <c r="AG166" s="213" t="s">
        <v>319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49" t="str">
        <f>C166</f>
        <v>položka obsahuje: vyříznutí otvoru v potrubí, úprava a osazení přípojné tvarovky, utěsnění spoje, obetonování potrubí v tl. min. 300 mm</v>
      </c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37">
        <v>53</v>
      </c>
      <c r="B167" s="238" t="s">
        <v>320</v>
      </c>
      <c r="C167" s="253" t="s">
        <v>321</v>
      </c>
      <c r="D167" s="239" t="s">
        <v>239</v>
      </c>
      <c r="E167" s="240">
        <v>1</v>
      </c>
      <c r="F167" s="241"/>
      <c r="G167" s="242">
        <f>ROUND(E167*F167,2)</f>
        <v>0</v>
      </c>
      <c r="H167" s="223"/>
      <c r="I167" s="222">
        <f>ROUND(E167*H167,2)</f>
        <v>0</v>
      </c>
      <c r="J167" s="223"/>
      <c r="K167" s="222">
        <f>ROUND(E167*J167,2)</f>
        <v>0</v>
      </c>
      <c r="L167" s="222">
        <v>21</v>
      </c>
      <c r="M167" s="222">
        <f>G167*(1+L167/100)</f>
        <v>0</v>
      </c>
      <c r="N167" s="222">
        <v>0.2</v>
      </c>
      <c r="O167" s="222">
        <f>ROUND(E167*N167,2)</f>
        <v>0.2</v>
      </c>
      <c r="P167" s="222">
        <v>0</v>
      </c>
      <c r="Q167" s="222">
        <f>ROUND(E167*P167,2)</f>
        <v>0</v>
      </c>
      <c r="R167" s="222"/>
      <c r="S167" s="222" t="s">
        <v>248</v>
      </c>
      <c r="T167" s="222" t="s">
        <v>249</v>
      </c>
      <c r="U167" s="222">
        <v>0</v>
      </c>
      <c r="V167" s="222">
        <f>ROUND(E167*U167,2)</f>
        <v>0</v>
      </c>
      <c r="W167" s="222"/>
      <c r="X167" s="222" t="s">
        <v>112</v>
      </c>
      <c r="Y167" s="213"/>
      <c r="Z167" s="213"/>
      <c r="AA167" s="213"/>
      <c r="AB167" s="213"/>
      <c r="AC167" s="213"/>
      <c r="AD167" s="213"/>
      <c r="AE167" s="213"/>
      <c r="AF167" s="213"/>
      <c r="AG167" s="213" t="s">
        <v>113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20"/>
      <c r="B168" s="221"/>
      <c r="C168" s="258" t="s">
        <v>322</v>
      </c>
      <c r="D168" s="250"/>
      <c r="E168" s="250"/>
      <c r="F168" s="250"/>
      <c r="G168" s="250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3"/>
      <c r="Z168" s="213"/>
      <c r="AA168" s="213"/>
      <c r="AB168" s="213"/>
      <c r="AC168" s="213"/>
      <c r="AD168" s="213"/>
      <c r="AE168" s="213"/>
      <c r="AF168" s="213"/>
      <c r="AG168" s="213" t="s">
        <v>319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49" t="str">
        <f>C168</f>
        <v>položka obsahuje: odstranění potrubí, zaslepení a utěsnění otvoru přípojky, obetonování min. tl. 300 mm</v>
      </c>
      <c r="BB168" s="213"/>
      <c r="BC168" s="213"/>
      <c r="BD168" s="213"/>
      <c r="BE168" s="213"/>
      <c r="BF168" s="213"/>
      <c r="BG168" s="213"/>
      <c r="BH168" s="213"/>
    </row>
    <row r="169" spans="1:60" ht="22.5" outlineLevel="1" x14ac:dyDescent="0.2">
      <c r="A169" s="237">
        <v>54</v>
      </c>
      <c r="B169" s="238" t="s">
        <v>323</v>
      </c>
      <c r="C169" s="253" t="s">
        <v>324</v>
      </c>
      <c r="D169" s="239" t="s">
        <v>239</v>
      </c>
      <c r="E169" s="240">
        <v>4</v>
      </c>
      <c r="F169" s="241"/>
      <c r="G169" s="242">
        <f>ROUND(E169*F169,2)</f>
        <v>0</v>
      </c>
      <c r="H169" s="223"/>
      <c r="I169" s="222">
        <f>ROUND(E169*H169,2)</f>
        <v>0</v>
      </c>
      <c r="J169" s="223"/>
      <c r="K169" s="222">
        <f>ROUND(E169*J169,2)</f>
        <v>0</v>
      </c>
      <c r="L169" s="222">
        <v>21</v>
      </c>
      <c r="M169" s="222">
        <f>G169*(1+L169/100)</f>
        <v>0</v>
      </c>
      <c r="N169" s="222">
        <v>0.2</v>
      </c>
      <c r="O169" s="222">
        <f>ROUND(E169*N169,2)</f>
        <v>0.8</v>
      </c>
      <c r="P169" s="222">
        <v>0</v>
      </c>
      <c r="Q169" s="222">
        <f>ROUND(E169*P169,2)</f>
        <v>0</v>
      </c>
      <c r="R169" s="222"/>
      <c r="S169" s="222" t="s">
        <v>248</v>
      </c>
      <c r="T169" s="222" t="s">
        <v>249</v>
      </c>
      <c r="U169" s="222">
        <v>0</v>
      </c>
      <c r="V169" s="222">
        <f>ROUND(E169*U169,2)</f>
        <v>0</v>
      </c>
      <c r="W169" s="222"/>
      <c r="X169" s="222" t="s">
        <v>112</v>
      </c>
      <c r="Y169" s="213"/>
      <c r="Z169" s="213"/>
      <c r="AA169" s="213"/>
      <c r="AB169" s="213"/>
      <c r="AC169" s="213"/>
      <c r="AD169" s="213"/>
      <c r="AE169" s="213"/>
      <c r="AF169" s="213"/>
      <c r="AG169" s="213" t="s">
        <v>113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ht="22.5" outlineLevel="1" x14ac:dyDescent="0.2">
      <c r="A170" s="220"/>
      <c r="B170" s="221"/>
      <c r="C170" s="258" t="s">
        <v>325</v>
      </c>
      <c r="D170" s="250"/>
      <c r="E170" s="250"/>
      <c r="F170" s="250"/>
      <c r="G170" s="250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3"/>
      <c r="Z170" s="213"/>
      <c r="AA170" s="213"/>
      <c r="AB170" s="213"/>
      <c r="AC170" s="213"/>
      <c r="AD170" s="213"/>
      <c r="AE170" s="213"/>
      <c r="AF170" s="213"/>
      <c r="AG170" s="213" t="s">
        <v>319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49" t="str">
        <f>C170</f>
        <v>položka obsahuje: vyčištění vpusti, výměna poškozených částí, vyspravení trhlin, utěsnění napojení, tvarovky pro dopojení na novou přípojku</v>
      </c>
      <c r="BB170" s="213"/>
      <c r="BC170" s="213"/>
      <c r="BD170" s="213"/>
      <c r="BE170" s="213"/>
      <c r="BF170" s="213"/>
      <c r="BG170" s="213"/>
      <c r="BH170" s="213"/>
    </row>
    <row r="171" spans="1:60" outlineLevel="1" x14ac:dyDescent="0.2">
      <c r="A171" s="237">
        <v>55</v>
      </c>
      <c r="B171" s="238" t="s">
        <v>326</v>
      </c>
      <c r="C171" s="253" t="s">
        <v>327</v>
      </c>
      <c r="D171" s="239" t="s">
        <v>239</v>
      </c>
      <c r="E171" s="240">
        <v>1</v>
      </c>
      <c r="F171" s="241"/>
      <c r="G171" s="242">
        <f>ROUND(E171*F171,2)</f>
        <v>0</v>
      </c>
      <c r="H171" s="223"/>
      <c r="I171" s="222">
        <f>ROUND(E171*H171,2)</f>
        <v>0</v>
      </c>
      <c r="J171" s="223"/>
      <c r="K171" s="222">
        <f>ROUND(E171*J171,2)</f>
        <v>0</v>
      </c>
      <c r="L171" s="222">
        <v>21</v>
      </c>
      <c r="M171" s="222">
        <f>G171*(1+L171/100)</f>
        <v>0</v>
      </c>
      <c r="N171" s="222">
        <v>0.2</v>
      </c>
      <c r="O171" s="222">
        <f>ROUND(E171*N171,2)</f>
        <v>0.2</v>
      </c>
      <c r="P171" s="222">
        <v>0</v>
      </c>
      <c r="Q171" s="222">
        <f>ROUND(E171*P171,2)</f>
        <v>0</v>
      </c>
      <c r="R171" s="222"/>
      <c r="S171" s="222" t="s">
        <v>248</v>
      </c>
      <c r="T171" s="222" t="s">
        <v>249</v>
      </c>
      <c r="U171" s="222">
        <v>0</v>
      </c>
      <c r="V171" s="222">
        <f>ROUND(E171*U171,2)</f>
        <v>0</v>
      </c>
      <c r="W171" s="222"/>
      <c r="X171" s="222" t="s">
        <v>112</v>
      </c>
      <c r="Y171" s="213"/>
      <c r="Z171" s="213"/>
      <c r="AA171" s="213"/>
      <c r="AB171" s="213"/>
      <c r="AC171" s="213"/>
      <c r="AD171" s="213"/>
      <c r="AE171" s="213"/>
      <c r="AF171" s="213"/>
      <c r="AG171" s="213" t="s">
        <v>113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20"/>
      <c r="B172" s="221"/>
      <c r="C172" s="258" t="s">
        <v>328</v>
      </c>
      <c r="D172" s="250"/>
      <c r="E172" s="250"/>
      <c r="F172" s="250"/>
      <c r="G172" s="250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3"/>
      <c r="Z172" s="213"/>
      <c r="AA172" s="213"/>
      <c r="AB172" s="213"/>
      <c r="AC172" s="213"/>
      <c r="AD172" s="213"/>
      <c r="AE172" s="213"/>
      <c r="AF172" s="213"/>
      <c r="AG172" s="213" t="s">
        <v>319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37">
        <v>56</v>
      </c>
      <c r="B173" s="238" t="s">
        <v>329</v>
      </c>
      <c r="C173" s="253" t="s">
        <v>330</v>
      </c>
      <c r="D173" s="239" t="s">
        <v>331</v>
      </c>
      <c r="E173" s="240">
        <v>1</v>
      </c>
      <c r="F173" s="241"/>
      <c r="G173" s="242">
        <f>ROUND(E173*F173,2)</f>
        <v>0</v>
      </c>
      <c r="H173" s="223"/>
      <c r="I173" s="222">
        <f>ROUND(E173*H173,2)</f>
        <v>0</v>
      </c>
      <c r="J173" s="223"/>
      <c r="K173" s="222">
        <f>ROUND(E173*J173,2)</f>
        <v>0</v>
      </c>
      <c r="L173" s="222">
        <v>21</v>
      </c>
      <c r="M173" s="222">
        <f>G173*(1+L173/100)</f>
        <v>0</v>
      </c>
      <c r="N173" s="222">
        <v>0</v>
      </c>
      <c r="O173" s="222">
        <f>ROUND(E173*N173,2)</f>
        <v>0</v>
      </c>
      <c r="P173" s="222">
        <v>0</v>
      </c>
      <c r="Q173" s="222">
        <f>ROUND(E173*P173,2)</f>
        <v>0</v>
      </c>
      <c r="R173" s="222"/>
      <c r="S173" s="222" t="s">
        <v>248</v>
      </c>
      <c r="T173" s="222" t="s">
        <v>249</v>
      </c>
      <c r="U173" s="222">
        <v>0</v>
      </c>
      <c r="V173" s="222">
        <f>ROUND(E173*U173,2)</f>
        <v>0</v>
      </c>
      <c r="W173" s="222"/>
      <c r="X173" s="222" t="s">
        <v>112</v>
      </c>
      <c r="Y173" s="213"/>
      <c r="Z173" s="213"/>
      <c r="AA173" s="213"/>
      <c r="AB173" s="213"/>
      <c r="AC173" s="213"/>
      <c r="AD173" s="213"/>
      <c r="AE173" s="213"/>
      <c r="AF173" s="213"/>
      <c r="AG173" s="213" t="s">
        <v>113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8" t="s">
        <v>332</v>
      </c>
      <c r="D174" s="250"/>
      <c r="E174" s="250"/>
      <c r="F174" s="250"/>
      <c r="G174" s="250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3"/>
      <c r="Z174" s="213"/>
      <c r="AA174" s="213"/>
      <c r="AB174" s="213"/>
      <c r="AC174" s="213"/>
      <c r="AD174" s="213"/>
      <c r="AE174" s="213"/>
      <c r="AF174" s="213"/>
      <c r="AG174" s="213" t="s">
        <v>319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ht="22.5" outlineLevel="1" x14ac:dyDescent="0.2">
      <c r="A175" s="237">
        <v>57</v>
      </c>
      <c r="B175" s="238" t="s">
        <v>333</v>
      </c>
      <c r="C175" s="253" t="s">
        <v>334</v>
      </c>
      <c r="D175" s="239" t="s">
        <v>128</v>
      </c>
      <c r="E175" s="240">
        <v>12.566369999999999</v>
      </c>
      <c r="F175" s="241"/>
      <c r="G175" s="242">
        <f>ROUND(E175*F175,2)</f>
        <v>0</v>
      </c>
      <c r="H175" s="223"/>
      <c r="I175" s="222">
        <f>ROUND(E175*H175,2)</f>
        <v>0</v>
      </c>
      <c r="J175" s="223"/>
      <c r="K175" s="222">
        <f>ROUND(E175*J175,2)</f>
        <v>0</v>
      </c>
      <c r="L175" s="222">
        <v>21</v>
      </c>
      <c r="M175" s="222">
        <f>G175*(1+L175/100)</f>
        <v>0</v>
      </c>
      <c r="N175" s="222">
        <v>2.7899999999999999E-3</v>
      </c>
      <c r="O175" s="222">
        <f>ROUND(E175*N175,2)</f>
        <v>0.04</v>
      </c>
      <c r="P175" s="222">
        <v>0</v>
      </c>
      <c r="Q175" s="222">
        <f>ROUND(E175*P175,2)</f>
        <v>0</v>
      </c>
      <c r="R175" s="222"/>
      <c r="S175" s="222" t="s">
        <v>248</v>
      </c>
      <c r="T175" s="222" t="s">
        <v>249</v>
      </c>
      <c r="U175" s="222">
        <v>0.21</v>
      </c>
      <c r="V175" s="222">
        <f>ROUND(E175*U175,2)</f>
        <v>2.64</v>
      </c>
      <c r="W175" s="222"/>
      <c r="X175" s="222" t="s">
        <v>112</v>
      </c>
      <c r="Y175" s="213"/>
      <c r="Z175" s="213"/>
      <c r="AA175" s="213"/>
      <c r="AB175" s="213"/>
      <c r="AC175" s="213"/>
      <c r="AD175" s="213"/>
      <c r="AE175" s="213"/>
      <c r="AF175" s="213"/>
      <c r="AG175" s="213" t="s">
        <v>113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20"/>
      <c r="B176" s="221"/>
      <c r="C176" s="254" t="s">
        <v>335</v>
      </c>
      <c r="D176" s="224"/>
      <c r="E176" s="225">
        <v>12.566369999999999</v>
      </c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115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37">
        <v>58</v>
      </c>
      <c r="B177" s="238" t="s">
        <v>336</v>
      </c>
      <c r="C177" s="253" t="s">
        <v>337</v>
      </c>
      <c r="D177" s="239" t="s">
        <v>239</v>
      </c>
      <c r="E177" s="240">
        <v>1.03</v>
      </c>
      <c r="F177" s="241"/>
      <c r="G177" s="242">
        <f>ROUND(E177*F177,2)</f>
        <v>0</v>
      </c>
      <c r="H177" s="223"/>
      <c r="I177" s="222">
        <f>ROUND(E177*H177,2)</f>
        <v>0</v>
      </c>
      <c r="J177" s="223"/>
      <c r="K177" s="222">
        <f>ROUND(E177*J177,2)</f>
        <v>0</v>
      </c>
      <c r="L177" s="222">
        <v>21</v>
      </c>
      <c r="M177" s="222">
        <f>G177*(1+L177/100)</f>
        <v>0</v>
      </c>
      <c r="N177" s="222">
        <v>3.2100000000000002E-3</v>
      </c>
      <c r="O177" s="222">
        <f>ROUND(E177*N177,2)</f>
        <v>0</v>
      </c>
      <c r="P177" s="222">
        <v>0</v>
      </c>
      <c r="Q177" s="222">
        <f>ROUND(E177*P177,2)</f>
        <v>0</v>
      </c>
      <c r="R177" s="222" t="s">
        <v>221</v>
      </c>
      <c r="S177" s="222" t="s">
        <v>111</v>
      </c>
      <c r="T177" s="222" t="s">
        <v>111</v>
      </c>
      <c r="U177" s="222">
        <v>0</v>
      </c>
      <c r="V177" s="222">
        <f>ROUND(E177*U177,2)</f>
        <v>0</v>
      </c>
      <c r="W177" s="222"/>
      <c r="X177" s="222" t="s">
        <v>222</v>
      </c>
      <c r="Y177" s="213"/>
      <c r="Z177" s="213"/>
      <c r="AA177" s="213"/>
      <c r="AB177" s="213"/>
      <c r="AC177" s="213"/>
      <c r="AD177" s="213"/>
      <c r="AE177" s="213"/>
      <c r="AF177" s="213"/>
      <c r="AG177" s="213" t="s">
        <v>223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4" t="s">
        <v>338</v>
      </c>
      <c r="D178" s="224"/>
      <c r="E178" s="225">
        <v>1</v>
      </c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115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20"/>
      <c r="B179" s="221"/>
      <c r="C179" s="256" t="s">
        <v>339</v>
      </c>
      <c r="D179" s="228"/>
      <c r="E179" s="229">
        <v>0.03</v>
      </c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115</v>
      </c>
      <c r="AH179" s="213">
        <v>4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37">
        <v>59</v>
      </c>
      <c r="B180" s="238" t="s">
        <v>340</v>
      </c>
      <c r="C180" s="253" t="s">
        <v>341</v>
      </c>
      <c r="D180" s="239" t="s">
        <v>239</v>
      </c>
      <c r="E180" s="240">
        <v>2.06</v>
      </c>
      <c r="F180" s="241"/>
      <c r="G180" s="242">
        <f>ROUND(E180*F180,2)</f>
        <v>0</v>
      </c>
      <c r="H180" s="223"/>
      <c r="I180" s="222">
        <f>ROUND(E180*H180,2)</f>
        <v>0</v>
      </c>
      <c r="J180" s="223"/>
      <c r="K180" s="222">
        <f>ROUND(E180*J180,2)</f>
        <v>0</v>
      </c>
      <c r="L180" s="222">
        <v>21</v>
      </c>
      <c r="M180" s="222">
        <f>G180*(1+L180/100)</f>
        <v>0</v>
      </c>
      <c r="N180" s="222">
        <v>9.6299999999999997E-3</v>
      </c>
      <c r="O180" s="222">
        <f>ROUND(E180*N180,2)</f>
        <v>0.02</v>
      </c>
      <c r="P180" s="222">
        <v>0</v>
      </c>
      <c r="Q180" s="222">
        <f>ROUND(E180*P180,2)</f>
        <v>0</v>
      </c>
      <c r="R180" s="222" t="s">
        <v>221</v>
      </c>
      <c r="S180" s="222" t="s">
        <v>111</v>
      </c>
      <c r="T180" s="222" t="s">
        <v>111</v>
      </c>
      <c r="U180" s="222">
        <v>0</v>
      </c>
      <c r="V180" s="222">
        <f>ROUND(E180*U180,2)</f>
        <v>0</v>
      </c>
      <c r="W180" s="222"/>
      <c r="X180" s="222" t="s">
        <v>222</v>
      </c>
      <c r="Y180" s="213"/>
      <c r="Z180" s="213"/>
      <c r="AA180" s="213"/>
      <c r="AB180" s="213"/>
      <c r="AC180" s="213"/>
      <c r="AD180" s="213"/>
      <c r="AE180" s="213"/>
      <c r="AF180" s="213"/>
      <c r="AG180" s="213" t="s">
        <v>223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20"/>
      <c r="B181" s="221"/>
      <c r="C181" s="254" t="s">
        <v>342</v>
      </c>
      <c r="D181" s="224"/>
      <c r="E181" s="225">
        <v>2</v>
      </c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3"/>
      <c r="Z181" s="213"/>
      <c r="AA181" s="213"/>
      <c r="AB181" s="213"/>
      <c r="AC181" s="213"/>
      <c r="AD181" s="213"/>
      <c r="AE181" s="213"/>
      <c r="AF181" s="213"/>
      <c r="AG181" s="213" t="s">
        <v>115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6" t="s">
        <v>339</v>
      </c>
      <c r="D182" s="228"/>
      <c r="E182" s="229">
        <v>0.06</v>
      </c>
      <c r="F182" s="222"/>
      <c r="G182" s="222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115</v>
      </c>
      <c r="AH182" s="213">
        <v>4</v>
      </c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37">
        <v>60</v>
      </c>
      <c r="B183" s="238" t="s">
        <v>343</v>
      </c>
      <c r="C183" s="253" t="s">
        <v>344</v>
      </c>
      <c r="D183" s="239" t="s">
        <v>239</v>
      </c>
      <c r="E183" s="240">
        <v>3.09</v>
      </c>
      <c r="F183" s="241"/>
      <c r="G183" s="242">
        <f>ROUND(E183*F183,2)</f>
        <v>0</v>
      </c>
      <c r="H183" s="223"/>
      <c r="I183" s="222">
        <f>ROUND(E183*H183,2)</f>
        <v>0</v>
      </c>
      <c r="J183" s="223"/>
      <c r="K183" s="222">
        <f>ROUND(E183*J183,2)</f>
        <v>0</v>
      </c>
      <c r="L183" s="222">
        <v>21</v>
      </c>
      <c r="M183" s="222">
        <f>G183*(1+L183/100)</f>
        <v>0</v>
      </c>
      <c r="N183" s="222">
        <v>1.6049999999999998E-2</v>
      </c>
      <c r="O183" s="222">
        <f>ROUND(E183*N183,2)</f>
        <v>0.05</v>
      </c>
      <c r="P183" s="222">
        <v>0</v>
      </c>
      <c r="Q183" s="222">
        <f>ROUND(E183*P183,2)</f>
        <v>0</v>
      </c>
      <c r="R183" s="222" t="s">
        <v>221</v>
      </c>
      <c r="S183" s="222" t="s">
        <v>111</v>
      </c>
      <c r="T183" s="222" t="s">
        <v>111</v>
      </c>
      <c r="U183" s="222">
        <v>0</v>
      </c>
      <c r="V183" s="222">
        <f>ROUND(E183*U183,2)</f>
        <v>0</v>
      </c>
      <c r="W183" s="222"/>
      <c r="X183" s="222" t="s">
        <v>222</v>
      </c>
      <c r="Y183" s="213"/>
      <c r="Z183" s="213"/>
      <c r="AA183" s="213"/>
      <c r="AB183" s="213"/>
      <c r="AC183" s="213"/>
      <c r="AD183" s="213"/>
      <c r="AE183" s="213"/>
      <c r="AF183" s="213"/>
      <c r="AG183" s="213" t="s">
        <v>223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">
      <c r="A184" s="220"/>
      <c r="B184" s="221"/>
      <c r="C184" s="254" t="s">
        <v>345</v>
      </c>
      <c r="D184" s="224"/>
      <c r="E184" s="225">
        <v>3</v>
      </c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3"/>
      <c r="Z184" s="213"/>
      <c r="AA184" s="213"/>
      <c r="AB184" s="213"/>
      <c r="AC184" s="213"/>
      <c r="AD184" s="213"/>
      <c r="AE184" s="213"/>
      <c r="AF184" s="213"/>
      <c r="AG184" s="213" t="s">
        <v>115</v>
      </c>
      <c r="AH184" s="213">
        <v>0</v>
      </c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20"/>
      <c r="B185" s="221"/>
      <c r="C185" s="256" t="s">
        <v>339</v>
      </c>
      <c r="D185" s="228"/>
      <c r="E185" s="229">
        <v>0.09</v>
      </c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3"/>
      <c r="Z185" s="213"/>
      <c r="AA185" s="213"/>
      <c r="AB185" s="213"/>
      <c r="AC185" s="213"/>
      <c r="AD185" s="213"/>
      <c r="AE185" s="213"/>
      <c r="AF185" s="213"/>
      <c r="AG185" s="213" t="s">
        <v>115</v>
      </c>
      <c r="AH185" s="213">
        <v>4</v>
      </c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37">
        <v>61</v>
      </c>
      <c r="B186" s="238" t="s">
        <v>346</v>
      </c>
      <c r="C186" s="253" t="s">
        <v>347</v>
      </c>
      <c r="D186" s="239" t="s">
        <v>239</v>
      </c>
      <c r="E186" s="240">
        <v>7.21</v>
      </c>
      <c r="F186" s="241"/>
      <c r="G186" s="242">
        <f>ROUND(E186*F186,2)</f>
        <v>0</v>
      </c>
      <c r="H186" s="223"/>
      <c r="I186" s="222">
        <f>ROUND(E186*H186,2)</f>
        <v>0</v>
      </c>
      <c r="J186" s="223"/>
      <c r="K186" s="222">
        <f>ROUND(E186*J186,2)</f>
        <v>0</v>
      </c>
      <c r="L186" s="222">
        <v>21</v>
      </c>
      <c r="M186" s="222">
        <f>G186*(1+L186/100)</f>
        <v>0</v>
      </c>
      <c r="N186" s="222">
        <v>5.0400000000000002E-3</v>
      </c>
      <c r="O186" s="222">
        <f>ROUND(E186*N186,2)</f>
        <v>0.04</v>
      </c>
      <c r="P186" s="222">
        <v>0</v>
      </c>
      <c r="Q186" s="222">
        <f>ROUND(E186*P186,2)</f>
        <v>0</v>
      </c>
      <c r="R186" s="222" t="s">
        <v>221</v>
      </c>
      <c r="S186" s="222" t="s">
        <v>111</v>
      </c>
      <c r="T186" s="222" t="s">
        <v>111</v>
      </c>
      <c r="U186" s="222">
        <v>0</v>
      </c>
      <c r="V186" s="222">
        <f>ROUND(E186*U186,2)</f>
        <v>0</v>
      </c>
      <c r="W186" s="222"/>
      <c r="X186" s="222" t="s">
        <v>222</v>
      </c>
      <c r="Y186" s="213"/>
      <c r="Z186" s="213"/>
      <c r="AA186" s="213"/>
      <c r="AB186" s="213"/>
      <c r="AC186" s="213"/>
      <c r="AD186" s="213"/>
      <c r="AE186" s="213"/>
      <c r="AF186" s="213"/>
      <c r="AG186" s="213" t="s">
        <v>223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20"/>
      <c r="B187" s="221"/>
      <c r="C187" s="254" t="s">
        <v>348</v>
      </c>
      <c r="D187" s="224"/>
      <c r="E187" s="225">
        <v>7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3"/>
      <c r="Z187" s="213"/>
      <c r="AA187" s="213"/>
      <c r="AB187" s="213"/>
      <c r="AC187" s="213"/>
      <c r="AD187" s="213"/>
      <c r="AE187" s="213"/>
      <c r="AF187" s="213"/>
      <c r="AG187" s="213" t="s">
        <v>115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20"/>
      <c r="B188" s="221"/>
      <c r="C188" s="256" t="s">
        <v>339</v>
      </c>
      <c r="D188" s="228"/>
      <c r="E188" s="229">
        <v>0.21</v>
      </c>
      <c r="F188" s="222"/>
      <c r="G188" s="22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3"/>
      <c r="Z188" s="213"/>
      <c r="AA188" s="213"/>
      <c r="AB188" s="213"/>
      <c r="AC188" s="213"/>
      <c r="AD188" s="213"/>
      <c r="AE188" s="213"/>
      <c r="AF188" s="213"/>
      <c r="AG188" s="213" t="s">
        <v>115</v>
      </c>
      <c r="AH188" s="213">
        <v>4</v>
      </c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37">
        <v>62</v>
      </c>
      <c r="B189" s="238" t="s">
        <v>349</v>
      </c>
      <c r="C189" s="253" t="s">
        <v>350</v>
      </c>
      <c r="D189" s="239" t="s">
        <v>239</v>
      </c>
      <c r="E189" s="240">
        <v>5.15</v>
      </c>
      <c r="F189" s="241"/>
      <c r="G189" s="242">
        <f>ROUND(E189*F189,2)</f>
        <v>0</v>
      </c>
      <c r="H189" s="223"/>
      <c r="I189" s="222">
        <f>ROUND(E189*H189,2)</f>
        <v>0</v>
      </c>
      <c r="J189" s="223"/>
      <c r="K189" s="222">
        <f>ROUND(E189*J189,2)</f>
        <v>0</v>
      </c>
      <c r="L189" s="222">
        <v>21</v>
      </c>
      <c r="M189" s="222">
        <f>G189*(1+L189/100)</f>
        <v>0</v>
      </c>
      <c r="N189" s="222">
        <v>1.512E-2</v>
      </c>
      <c r="O189" s="222">
        <f>ROUND(E189*N189,2)</f>
        <v>0.08</v>
      </c>
      <c r="P189" s="222">
        <v>0</v>
      </c>
      <c r="Q189" s="222">
        <f>ROUND(E189*P189,2)</f>
        <v>0</v>
      </c>
      <c r="R189" s="222" t="s">
        <v>221</v>
      </c>
      <c r="S189" s="222" t="s">
        <v>111</v>
      </c>
      <c r="T189" s="222" t="s">
        <v>111</v>
      </c>
      <c r="U189" s="222">
        <v>0</v>
      </c>
      <c r="V189" s="222">
        <f>ROUND(E189*U189,2)</f>
        <v>0</v>
      </c>
      <c r="W189" s="222"/>
      <c r="X189" s="222" t="s">
        <v>222</v>
      </c>
      <c r="Y189" s="213"/>
      <c r="Z189" s="213"/>
      <c r="AA189" s="213"/>
      <c r="AB189" s="213"/>
      <c r="AC189" s="213"/>
      <c r="AD189" s="213"/>
      <c r="AE189" s="213"/>
      <c r="AF189" s="213"/>
      <c r="AG189" s="213" t="s">
        <v>223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20"/>
      <c r="B190" s="221"/>
      <c r="C190" s="254" t="s">
        <v>351</v>
      </c>
      <c r="D190" s="224"/>
      <c r="E190" s="225">
        <v>5</v>
      </c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3"/>
      <c r="Z190" s="213"/>
      <c r="AA190" s="213"/>
      <c r="AB190" s="213"/>
      <c r="AC190" s="213"/>
      <c r="AD190" s="213"/>
      <c r="AE190" s="213"/>
      <c r="AF190" s="213"/>
      <c r="AG190" s="213" t="s">
        <v>115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20"/>
      <c r="B191" s="221"/>
      <c r="C191" s="256" t="s">
        <v>339</v>
      </c>
      <c r="D191" s="228"/>
      <c r="E191" s="229">
        <v>0.15</v>
      </c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115</v>
      </c>
      <c r="AH191" s="213">
        <v>4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37">
        <v>63</v>
      </c>
      <c r="B192" s="238" t="s">
        <v>352</v>
      </c>
      <c r="C192" s="253" t="s">
        <v>353</v>
      </c>
      <c r="D192" s="239" t="s">
        <v>239</v>
      </c>
      <c r="E192" s="240">
        <v>3.09</v>
      </c>
      <c r="F192" s="241"/>
      <c r="G192" s="242">
        <f>ROUND(E192*F192,2)</f>
        <v>0</v>
      </c>
      <c r="H192" s="223"/>
      <c r="I192" s="222">
        <f>ROUND(E192*H192,2)</f>
        <v>0</v>
      </c>
      <c r="J192" s="223"/>
      <c r="K192" s="222">
        <f>ROUND(E192*J192,2)</f>
        <v>0</v>
      </c>
      <c r="L192" s="222">
        <v>21</v>
      </c>
      <c r="M192" s="222">
        <f>G192*(1+L192/100)</f>
        <v>0</v>
      </c>
      <c r="N192" s="222">
        <v>2.52E-2</v>
      </c>
      <c r="O192" s="222">
        <f>ROUND(E192*N192,2)</f>
        <v>0.08</v>
      </c>
      <c r="P192" s="222">
        <v>0</v>
      </c>
      <c r="Q192" s="222">
        <f>ROUND(E192*P192,2)</f>
        <v>0</v>
      </c>
      <c r="R192" s="222" t="s">
        <v>221</v>
      </c>
      <c r="S192" s="222" t="s">
        <v>111</v>
      </c>
      <c r="T192" s="222" t="s">
        <v>111</v>
      </c>
      <c r="U192" s="222">
        <v>0</v>
      </c>
      <c r="V192" s="222">
        <f>ROUND(E192*U192,2)</f>
        <v>0</v>
      </c>
      <c r="W192" s="222"/>
      <c r="X192" s="222" t="s">
        <v>222</v>
      </c>
      <c r="Y192" s="213"/>
      <c r="Z192" s="213"/>
      <c r="AA192" s="213"/>
      <c r="AB192" s="213"/>
      <c r="AC192" s="213"/>
      <c r="AD192" s="213"/>
      <c r="AE192" s="213"/>
      <c r="AF192" s="213"/>
      <c r="AG192" s="213" t="s">
        <v>223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4" t="s">
        <v>354</v>
      </c>
      <c r="D193" s="224"/>
      <c r="E193" s="225">
        <v>3</v>
      </c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115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20"/>
      <c r="B194" s="221"/>
      <c r="C194" s="256" t="s">
        <v>339</v>
      </c>
      <c r="D194" s="228"/>
      <c r="E194" s="229">
        <v>0.09</v>
      </c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3"/>
      <c r="Z194" s="213"/>
      <c r="AA194" s="213"/>
      <c r="AB194" s="213"/>
      <c r="AC194" s="213"/>
      <c r="AD194" s="213"/>
      <c r="AE194" s="213"/>
      <c r="AF194" s="213"/>
      <c r="AG194" s="213" t="s">
        <v>115</v>
      </c>
      <c r="AH194" s="213">
        <v>4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ht="22.5" outlineLevel="1" x14ac:dyDescent="0.2">
      <c r="A195" s="237">
        <v>64</v>
      </c>
      <c r="B195" s="238" t="s">
        <v>355</v>
      </c>
      <c r="C195" s="253" t="s">
        <v>356</v>
      </c>
      <c r="D195" s="239" t="s">
        <v>239</v>
      </c>
      <c r="E195" s="240">
        <v>1.03</v>
      </c>
      <c r="F195" s="241"/>
      <c r="G195" s="242">
        <f>ROUND(E195*F195,2)</f>
        <v>0</v>
      </c>
      <c r="H195" s="223"/>
      <c r="I195" s="222">
        <f>ROUND(E195*H195,2)</f>
        <v>0</v>
      </c>
      <c r="J195" s="223"/>
      <c r="K195" s="222">
        <f>ROUND(E195*J195,2)</f>
        <v>0</v>
      </c>
      <c r="L195" s="222">
        <v>21</v>
      </c>
      <c r="M195" s="222">
        <f>G195*(1+L195/100)</f>
        <v>0</v>
      </c>
      <c r="N195" s="222">
        <v>1.06E-2</v>
      </c>
      <c r="O195" s="222">
        <f>ROUND(E195*N195,2)</f>
        <v>0.01</v>
      </c>
      <c r="P195" s="222">
        <v>0</v>
      </c>
      <c r="Q195" s="222">
        <f>ROUND(E195*P195,2)</f>
        <v>0</v>
      </c>
      <c r="R195" s="222" t="s">
        <v>221</v>
      </c>
      <c r="S195" s="222" t="s">
        <v>111</v>
      </c>
      <c r="T195" s="222" t="s">
        <v>111</v>
      </c>
      <c r="U195" s="222">
        <v>0</v>
      </c>
      <c r="V195" s="222">
        <f>ROUND(E195*U195,2)</f>
        <v>0</v>
      </c>
      <c r="W195" s="222"/>
      <c r="X195" s="222" t="s">
        <v>222</v>
      </c>
      <c r="Y195" s="213"/>
      <c r="Z195" s="213"/>
      <c r="AA195" s="213"/>
      <c r="AB195" s="213"/>
      <c r="AC195" s="213"/>
      <c r="AD195" s="213"/>
      <c r="AE195" s="213"/>
      <c r="AF195" s="213"/>
      <c r="AG195" s="213" t="s">
        <v>223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20"/>
      <c r="B196" s="221"/>
      <c r="C196" s="254" t="s">
        <v>357</v>
      </c>
      <c r="D196" s="224"/>
      <c r="E196" s="225">
        <v>1</v>
      </c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115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20"/>
      <c r="B197" s="221"/>
      <c r="C197" s="256" t="s">
        <v>339</v>
      </c>
      <c r="D197" s="228"/>
      <c r="E197" s="229">
        <v>0.03</v>
      </c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115</v>
      </c>
      <c r="AH197" s="213">
        <v>4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ht="22.5" outlineLevel="1" x14ac:dyDescent="0.2">
      <c r="A198" s="237">
        <v>65</v>
      </c>
      <c r="B198" s="238" t="s">
        <v>358</v>
      </c>
      <c r="C198" s="253" t="s">
        <v>359</v>
      </c>
      <c r="D198" s="239" t="s">
        <v>239</v>
      </c>
      <c r="E198" s="240">
        <v>8.24</v>
      </c>
      <c r="F198" s="241"/>
      <c r="G198" s="242">
        <f>ROUND(E198*F198,2)</f>
        <v>0</v>
      </c>
      <c r="H198" s="223"/>
      <c r="I198" s="222">
        <f>ROUND(E198*H198,2)</f>
        <v>0</v>
      </c>
      <c r="J198" s="223"/>
      <c r="K198" s="222">
        <f>ROUND(E198*J198,2)</f>
        <v>0</v>
      </c>
      <c r="L198" s="222">
        <v>21</v>
      </c>
      <c r="M198" s="222">
        <f>G198*(1+L198/100)</f>
        <v>0</v>
      </c>
      <c r="N198" s="222">
        <v>2.5600000000000001E-2</v>
      </c>
      <c r="O198" s="222">
        <f>ROUND(E198*N198,2)</f>
        <v>0.21</v>
      </c>
      <c r="P198" s="222">
        <v>0</v>
      </c>
      <c r="Q198" s="222">
        <f>ROUND(E198*P198,2)</f>
        <v>0</v>
      </c>
      <c r="R198" s="222" t="s">
        <v>221</v>
      </c>
      <c r="S198" s="222" t="s">
        <v>111</v>
      </c>
      <c r="T198" s="222" t="s">
        <v>111</v>
      </c>
      <c r="U198" s="222">
        <v>0</v>
      </c>
      <c r="V198" s="222">
        <f>ROUND(E198*U198,2)</f>
        <v>0</v>
      </c>
      <c r="W198" s="222"/>
      <c r="X198" s="222" t="s">
        <v>222</v>
      </c>
      <c r="Y198" s="213"/>
      <c r="Z198" s="213"/>
      <c r="AA198" s="213"/>
      <c r="AB198" s="213"/>
      <c r="AC198" s="213"/>
      <c r="AD198" s="213"/>
      <c r="AE198" s="213"/>
      <c r="AF198" s="213"/>
      <c r="AG198" s="213" t="s">
        <v>223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20"/>
      <c r="B199" s="221"/>
      <c r="C199" s="254" t="s">
        <v>360</v>
      </c>
      <c r="D199" s="224"/>
      <c r="E199" s="225">
        <v>8</v>
      </c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3"/>
      <c r="Z199" s="213"/>
      <c r="AA199" s="213"/>
      <c r="AB199" s="213"/>
      <c r="AC199" s="213"/>
      <c r="AD199" s="213"/>
      <c r="AE199" s="213"/>
      <c r="AF199" s="213"/>
      <c r="AG199" s="213" t="s">
        <v>115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6" t="s">
        <v>339</v>
      </c>
      <c r="D200" s="228"/>
      <c r="E200" s="229">
        <v>0.24</v>
      </c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115</v>
      </c>
      <c r="AH200" s="213">
        <v>4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37">
        <v>66</v>
      </c>
      <c r="B201" s="238" t="s">
        <v>361</v>
      </c>
      <c r="C201" s="253" t="s">
        <v>362</v>
      </c>
      <c r="D201" s="239" t="s">
        <v>239</v>
      </c>
      <c r="E201" s="240">
        <v>5.0750000000000002</v>
      </c>
      <c r="F201" s="241"/>
      <c r="G201" s="242">
        <f>ROUND(E201*F201,2)</f>
        <v>0</v>
      </c>
      <c r="H201" s="223"/>
      <c r="I201" s="222">
        <f>ROUND(E201*H201,2)</f>
        <v>0</v>
      </c>
      <c r="J201" s="223"/>
      <c r="K201" s="222">
        <f>ROUND(E201*J201,2)</f>
        <v>0</v>
      </c>
      <c r="L201" s="222">
        <v>21</v>
      </c>
      <c r="M201" s="222">
        <f>G201*(1+L201/100)</f>
        <v>0</v>
      </c>
      <c r="N201" s="222">
        <v>9.7000000000000005E-4</v>
      </c>
      <c r="O201" s="222">
        <f>ROUND(E201*N201,2)</f>
        <v>0</v>
      </c>
      <c r="P201" s="222">
        <v>0</v>
      </c>
      <c r="Q201" s="222">
        <f>ROUND(E201*P201,2)</f>
        <v>0</v>
      </c>
      <c r="R201" s="222" t="s">
        <v>221</v>
      </c>
      <c r="S201" s="222" t="s">
        <v>111</v>
      </c>
      <c r="T201" s="222" t="s">
        <v>111</v>
      </c>
      <c r="U201" s="222">
        <v>0</v>
      </c>
      <c r="V201" s="222">
        <f>ROUND(E201*U201,2)</f>
        <v>0</v>
      </c>
      <c r="W201" s="222"/>
      <c r="X201" s="222" t="s">
        <v>222</v>
      </c>
      <c r="Y201" s="213"/>
      <c r="Z201" s="213"/>
      <c r="AA201" s="213"/>
      <c r="AB201" s="213"/>
      <c r="AC201" s="213"/>
      <c r="AD201" s="213"/>
      <c r="AE201" s="213"/>
      <c r="AF201" s="213"/>
      <c r="AG201" s="213" t="s">
        <v>223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20"/>
      <c r="B202" s="221"/>
      <c r="C202" s="254" t="s">
        <v>351</v>
      </c>
      <c r="D202" s="224"/>
      <c r="E202" s="225">
        <v>5</v>
      </c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115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20"/>
      <c r="B203" s="221"/>
      <c r="C203" s="256" t="s">
        <v>363</v>
      </c>
      <c r="D203" s="228"/>
      <c r="E203" s="229">
        <v>7.4999999999999997E-2</v>
      </c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115</v>
      </c>
      <c r="AH203" s="213">
        <v>4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37">
        <v>67</v>
      </c>
      <c r="B204" s="238" t="s">
        <v>364</v>
      </c>
      <c r="C204" s="253" t="s">
        <v>365</v>
      </c>
      <c r="D204" s="239" t="s">
        <v>239</v>
      </c>
      <c r="E204" s="240">
        <v>2.0299999999999998</v>
      </c>
      <c r="F204" s="241"/>
      <c r="G204" s="242">
        <f>ROUND(E204*F204,2)</f>
        <v>0</v>
      </c>
      <c r="H204" s="223"/>
      <c r="I204" s="222">
        <f>ROUND(E204*H204,2)</f>
        <v>0</v>
      </c>
      <c r="J204" s="223"/>
      <c r="K204" s="222">
        <f>ROUND(E204*J204,2)</f>
        <v>0</v>
      </c>
      <c r="L204" s="222">
        <v>21</v>
      </c>
      <c r="M204" s="222">
        <f>G204*(1+L204/100)</f>
        <v>0</v>
      </c>
      <c r="N204" s="222">
        <v>1.07E-3</v>
      </c>
      <c r="O204" s="222">
        <f>ROUND(E204*N204,2)</f>
        <v>0</v>
      </c>
      <c r="P204" s="222">
        <v>0</v>
      </c>
      <c r="Q204" s="222">
        <f>ROUND(E204*P204,2)</f>
        <v>0</v>
      </c>
      <c r="R204" s="222" t="s">
        <v>221</v>
      </c>
      <c r="S204" s="222" t="s">
        <v>111</v>
      </c>
      <c r="T204" s="222" t="s">
        <v>111</v>
      </c>
      <c r="U204" s="222">
        <v>0</v>
      </c>
      <c r="V204" s="222">
        <f>ROUND(E204*U204,2)</f>
        <v>0</v>
      </c>
      <c r="W204" s="222"/>
      <c r="X204" s="222" t="s">
        <v>222</v>
      </c>
      <c r="Y204" s="213"/>
      <c r="Z204" s="213"/>
      <c r="AA204" s="213"/>
      <c r="AB204" s="213"/>
      <c r="AC204" s="213"/>
      <c r="AD204" s="213"/>
      <c r="AE204" s="213"/>
      <c r="AF204" s="213"/>
      <c r="AG204" s="213" t="s">
        <v>223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4" t="s">
        <v>366</v>
      </c>
      <c r="D205" s="224"/>
      <c r="E205" s="225">
        <v>2</v>
      </c>
      <c r="F205" s="222"/>
      <c r="G205" s="22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115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20"/>
      <c r="B206" s="221"/>
      <c r="C206" s="256" t="s">
        <v>363</v>
      </c>
      <c r="D206" s="228"/>
      <c r="E206" s="229">
        <v>0.03</v>
      </c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3"/>
      <c r="Z206" s="213"/>
      <c r="AA206" s="213"/>
      <c r="AB206" s="213"/>
      <c r="AC206" s="213"/>
      <c r="AD206" s="213"/>
      <c r="AE206" s="213"/>
      <c r="AF206" s="213"/>
      <c r="AG206" s="213" t="s">
        <v>115</v>
      </c>
      <c r="AH206" s="213">
        <v>4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37">
        <v>68</v>
      </c>
      <c r="B207" s="238" t="s">
        <v>367</v>
      </c>
      <c r="C207" s="253" t="s">
        <v>368</v>
      </c>
      <c r="D207" s="239" t="s">
        <v>239</v>
      </c>
      <c r="E207" s="240">
        <v>3.0449999999999999</v>
      </c>
      <c r="F207" s="241"/>
      <c r="G207" s="242">
        <f>ROUND(E207*F207,2)</f>
        <v>0</v>
      </c>
      <c r="H207" s="223"/>
      <c r="I207" s="222">
        <f>ROUND(E207*H207,2)</f>
        <v>0</v>
      </c>
      <c r="J207" s="223"/>
      <c r="K207" s="222">
        <f>ROUND(E207*J207,2)</f>
        <v>0</v>
      </c>
      <c r="L207" s="222">
        <v>21</v>
      </c>
      <c r="M207" s="222">
        <f>G207*(1+L207/100)</f>
        <v>0</v>
      </c>
      <c r="N207" s="222">
        <v>2.64E-3</v>
      </c>
      <c r="O207" s="222">
        <f>ROUND(E207*N207,2)</f>
        <v>0.01</v>
      </c>
      <c r="P207" s="222">
        <v>0</v>
      </c>
      <c r="Q207" s="222">
        <f>ROUND(E207*P207,2)</f>
        <v>0</v>
      </c>
      <c r="R207" s="222" t="s">
        <v>221</v>
      </c>
      <c r="S207" s="222" t="s">
        <v>111</v>
      </c>
      <c r="T207" s="222" t="s">
        <v>111</v>
      </c>
      <c r="U207" s="222">
        <v>0</v>
      </c>
      <c r="V207" s="222">
        <f>ROUND(E207*U207,2)</f>
        <v>0</v>
      </c>
      <c r="W207" s="222"/>
      <c r="X207" s="222" t="s">
        <v>222</v>
      </c>
      <c r="Y207" s="213"/>
      <c r="Z207" s="213"/>
      <c r="AA207" s="213"/>
      <c r="AB207" s="213"/>
      <c r="AC207" s="213"/>
      <c r="AD207" s="213"/>
      <c r="AE207" s="213"/>
      <c r="AF207" s="213"/>
      <c r="AG207" s="213" t="s">
        <v>223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4" t="s">
        <v>354</v>
      </c>
      <c r="D208" s="224"/>
      <c r="E208" s="225">
        <v>3</v>
      </c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115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6" t="s">
        <v>363</v>
      </c>
      <c r="D209" s="228"/>
      <c r="E209" s="229">
        <v>4.4999999999999998E-2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115</v>
      </c>
      <c r="AH209" s="213">
        <v>4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37">
        <v>69</v>
      </c>
      <c r="B210" s="238" t="s">
        <v>369</v>
      </c>
      <c r="C210" s="253" t="s">
        <v>370</v>
      </c>
      <c r="D210" s="239" t="s">
        <v>239</v>
      </c>
      <c r="E210" s="240">
        <v>2.0299999999999998</v>
      </c>
      <c r="F210" s="241"/>
      <c r="G210" s="242">
        <f>ROUND(E210*F210,2)</f>
        <v>0</v>
      </c>
      <c r="H210" s="223"/>
      <c r="I210" s="222">
        <f>ROUND(E210*H210,2)</f>
        <v>0</v>
      </c>
      <c r="J210" s="223"/>
      <c r="K210" s="222">
        <f>ROUND(E210*J210,2)</f>
        <v>0</v>
      </c>
      <c r="L210" s="222">
        <v>21</v>
      </c>
      <c r="M210" s="222">
        <f>G210*(1+L210/100)</f>
        <v>0</v>
      </c>
      <c r="N210" s="222">
        <v>2.5000000000000001E-4</v>
      </c>
      <c r="O210" s="222">
        <f>ROUND(E210*N210,2)</f>
        <v>0</v>
      </c>
      <c r="P210" s="222">
        <v>0</v>
      </c>
      <c r="Q210" s="222">
        <f>ROUND(E210*P210,2)</f>
        <v>0</v>
      </c>
      <c r="R210" s="222" t="s">
        <v>221</v>
      </c>
      <c r="S210" s="222" t="s">
        <v>111</v>
      </c>
      <c r="T210" s="222" t="s">
        <v>111</v>
      </c>
      <c r="U210" s="222">
        <v>0</v>
      </c>
      <c r="V210" s="222">
        <f>ROUND(E210*U210,2)</f>
        <v>0</v>
      </c>
      <c r="W210" s="222"/>
      <c r="X210" s="222" t="s">
        <v>222</v>
      </c>
      <c r="Y210" s="213"/>
      <c r="Z210" s="213"/>
      <c r="AA210" s="213"/>
      <c r="AB210" s="213"/>
      <c r="AC210" s="213"/>
      <c r="AD210" s="213"/>
      <c r="AE210" s="213"/>
      <c r="AF210" s="213"/>
      <c r="AG210" s="213" t="s">
        <v>223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20"/>
      <c r="B211" s="221"/>
      <c r="C211" s="254" t="s">
        <v>371</v>
      </c>
      <c r="D211" s="224"/>
      <c r="E211" s="225">
        <v>2</v>
      </c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115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20"/>
      <c r="B212" s="221"/>
      <c r="C212" s="256" t="s">
        <v>363</v>
      </c>
      <c r="D212" s="228"/>
      <c r="E212" s="229">
        <v>0.03</v>
      </c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3"/>
      <c r="Z212" s="213"/>
      <c r="AA212" s="213"/>
      <c r="AB212" s="213"/>
      <c r="AC212" s="213"/>
      <c r="AD212" s="213"/>
      <c r="AE212" s="213"/>
      <c r="AF212" s="213"/>
      <c r="AG212" s="213" t="s">
        <v>115</v>
      </c>
      <c r="AH212" s="213">
        <v>4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ht="22.5" outlineLevel="1" x14ac:dyDescent="0.2">
      <c r="A213" s="237">
        <v>70</v>
      </c>
      <c r="B213" s="238" t="s">
        <v>372</v>
      </c>
      <c r="C213" s="253" t="s">
        <v>373</v>
      </c>
      <c r="D213" s="239" t="s">
        <v>239</v>
      </c>
      <c r="E213" s="240">
        <v>1.03</v>
      </c>
      <c r="F213" s="241"/>
      <c r="G213" s="242">
        <f>ROUND(E213*F213,2)</f>
        <v>0</v>
      </c>
      <c r="H213" s="223"/>
      <c r="I213" s="222">
        <f>ROUND(E213*H213,2)</f>
        <v>0</v>
      </c>
      <c r="J213" s="223"/>
      <c r="K213" s="222">
        <f>ROUND(E213*J213,2)</f>
        <v>0</v>
      </c>
      <c r="L213" s="222">
        <v>21</v>
      </c>
      <c r="M213" s="222">
        <f>G213*(1+L213/100)</f>
        <v>0</v>
      </c>
      <c r="N213" s="222">
        <v>3.7000000000000002E-3</v>
      </c>
      <c r="O213" s="222">
        <f>ROUND(E213*N213,2)</f>
        <v>0</v>
      </c>
      <c r="P213" s="222">
        <v>0</v>
      </c>
      <c r="Q213" s="222">
        <f>ROUND(E213*P213,2)</f>
        <v>0</v>
      </c>
      <c r="R213" s="222" t="s">
        <v>221</v>
      </c>
      <c r="S213" s="222" t="s">
        <v>111</v>
      </c>
      <c r="T213" s="222" t="s">
        <v>111</v>
      </c>
      <c r="U213" s="222">
        <v>0</v>
      </c>
      <c r="V213" s="222">
        <f>ROUND(E213*U213,2)</f>
        <v>0</v>
      </c>
      <c r="W213" s="222"/>
      <c r="X213" s="222" t="s">
        <v>222</v>
      </c>
      <c r="Y213" s="213"/>
      <c r="Z213" s="213"/>
      <c r="AA213" s="213"/>
      <c r="AB213" s="213"/>
      <c r="AC213" s="213"/>
      <c r="AD213" s="213"/>
      <c r="AE213" s="213"/>
      <c r="AF213" s="213"/>
      <c r="AG213" s="213" t="s">
        <v>223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20"/>
      <c r="B214" s="221"/>
      <c r="C214" s="254" t="s">
        <v>60</v>
      </c>
      <c r="D214" s="224"/>
      <c r="E214" s="225">
        <v>1</v>
      </c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3"/>
      <c r="Z214" s="213"/>
      <c r="AA214" s="213"/>
      <c r="AB214" s="213"/>
      <c r="AC214" s="213"/>
      <c r="AD214" s="213"/>
      <c r="AE214" s="213"/>
      <c r="AF214" s="213"/>
      <c r="AG214" s="213" t="s">
        <v>115</v>
      </c>
      <c r="AH214" s="213">
        <v>0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20"/>
      <c r="B215" s="221"/>
      <c r="C215" s="256" t="s">
        <v>339</v>
      </c>
      <c r="D215" s="228"/>
      <c r="E215" s="229">
        <v>0.03</v>
      </c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3"/>
      <c r="Z215" s="213"/>
      <c r="AA215" s="213"/>
      <c r="AB215" s="213"/>
      <c r="AC215" s="213"/>
      <c r="AD215" s="213"/>
      <c r="AE215" s="213"/>
      <c r="AF215" s="213"/>
      <c r="AG215" s="213" t="s">
        <v>115</v>
      </c>
      <c r="AH215" s="213">
        <v>4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">
      <c r="A216" s="237">
        <v>71</v>
      </c>
      <c r="B216" s="238" t="s">
        <v>374</v>
      </c>
      <c r="C216" s="253" t="s">
        <v>375</v>
      </c>
      <c r="D216" s="239" t="s">
        <v>239</v>
      </c>
      <c r="E216" s="240">
        <v>1.0149999999999999</v>
      </c>
      <c r="F216" s="241"/>
      <c r="G216" s="242">
        <f>ROUND(E216*F216,2)</f>
        <v>0</v>
      </c>
      <c r="H216" s="223"/>
      <c r="I216" s="222">
        <f>ROUND(E216*H216,2)</f>
        <v>0</v>
      </c>
      <c r="J216" s="223"/>
      <c r="K216" s="222">
        <f>ROUND(E216*J216,2)</f>
        <v>0</v>
      </c>
      <c r="L216" s="222">
        <v>21</v>
      </c>
      <c r="M216" s="222">
        <f>G216*(1+L216/100)</f>
        <v>0</v>
      </c>
      <c r="N216" s="222">
        <v>2.3400000000000001E-3</v>
      </c>
      <c r="O216" s="222">
        <f>ROUND(E216*N216,2)</f>
        <v>0</v>
      </c>
      <c r="P216" s="222">
        <v>0</v>
      </c>
      <c r="Q216" s="222">
        <f>ROUND(E216*P216,2)</f>
        <v>0</v>
      </c>
      <c r="R216" s="222" t="s">
        <v>221</v>
      </c>
      <c r="S216" s="222" t="s">
        <v>111</v>
      </c>
      <c r="T216" s="222" t="s">
        <v>111</v>
      </c>
      <c r="U216" s="222">
        <v>0</v>
      </c>
      <c r="V216" s="222">
        <f>ROUND(E216*U216,2)</f>
        <v>0</v>
      </c>
      <c r="W216" s="222"/>
      <c r="X216" s="222" t="s">
        <v>222</v>
      </c>
      <c r="Y216" s="213"/>
      <c r="Z216" s="213"/>
      <c r="AA216" s="213"/>
      <c r="AB216" s="213"/>
      <c r="AC216" s="213"/>
      <c r="AD216" s="213"/>
      <c r="AE216" s="213"/>
      <c r="AF216" s="213"/>
      <c r="AG216" s="213" t="s">
        <v>223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">
      <c r="A217" s="220"/>
      <c r="B217" s="221"/>
      <c r="C217" s="254" t="s">
        <v>60</v>
      </c>
      <c r="D217" s="224"/>
      <c r="E217" s="225">
        <v>1</v>
      </c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3"/>
      <c r="Z217" s="213"/>
      <c r="AA217" s="213"/>
      <c r="AB217" s="213"/>
      <c r="AC217" s="213"/>
      <c r="AD217" s="213"/>
      <c r="AE217" s="213"/>
      <c r="AF217" s="213"/>
      <c r="AG217" s="213" t="s">
        <v>115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20"/>
      <c r="B218" s="221"/>
      <c r="C218" s="256" t="s">
        <v>363</v>
      </c>
      <c r="D218" s="228"/>
      <c r="E218" s="229">
        <v>1.4999999999999999E-2</v>
      </c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115</v>
      </c>
      <c r="AH218" s="213">
        <v>4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37">
        <v>72</v>
      </c>
      <c r="B219" s="238" t="s">
        <v>376</v>
      </c>
      <c r="C219" s="253" t="s">
        <v>377</v>
      </c>
      <c r="D219" s="239" t="s">
        <v>239</v>
      </c>
      <c r="E219" s="240">
        <v>1.01</v>
      </c>
      <c r="F219" s="241"/>
      <c r="G219" s="242">
        <f>ROUND(E219*F219,2)</f>
        <v>0</v>
      </c>
      <c r="H219" s="223"/>
      <c r="I219" s="222">
        <f>ROUND(E219*H219,2)</f>
        <v>0</v>
      </c>
      <c r="J219" s="223"/>
      <c r="K219" s="222">
        <f>ROUND(E219*J219,2)</f>
        <v>0</v>
      </c>
      <c r="L219" s="222">
        <v>21</v>
      </c>
      <c r="M219" s="222">
        <f>G219*(1+L219/100)</f>
        <v>0</v>
      </c>
      <c r="N219" s="222">
        <v>1.87</v>
      </c>
      <c r="O219" s="222">
        <f>ROUND(E219*N219,2)</f>
        <v>1.89</v>
      </c>
      <c r="P219" s="222">
        <v>0</v>
      </c>
      <c r="Q219" s="222">
        <f>ROUND(E219*P219,2)</f>
        <v>0</v>
      </c>
      <c r="R219" s="222"/>
      <c r="S219" s="222" t="s">
        <v>248</v>
      </c>
      <c r="T219" s="222" t="s">
        <v>249</v>
      </c>
      <c r="U219" s="222">
        <v>0</v>
      </c>
      <c r="V219" s="222">
        <f>ROUND(E219*U219,2)</f>
        <v>0</v>
      </c>
      <c r="W219" s="222"/>
      <c r="X219" s="222" t="s">
        <v>222</v>
      </c>
      <c r="Y219" s="213"/>
      <c r="Z219" s="213"/>
      <c r="AA219" s="213"/>
      <c r="AB219" s="213"/>
      <c r="AC219" s="213"/>
      <c r="AD219" s="213"/>
      <c r="AE219" s="213"/>
      <c r="AF219" s="213"/>
      <c r="AG219" s="213" t="s">
        <v>223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20"/>
      <c r="B220" s="221"/>
      <c r="C220" s="254" t="s">
        <v>60</v>
      </c>
      <c r="D220" s="224"/>
      <c r="E220" s="225">
        <v>1</v>
      </c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3"/>
      <c r="Z220" s="213"/>
      <c r="AA220" s="213"/>
      <c r="AB220" s="213"/>
      <c r="AC220" s="213"/>
      <c r="AD220" s="213"/>
      <c r="AE220" s="213"/>
      <c r="AF220" s="213"/>
      <c r="AG220" s="213" t="s">
        <v>115</v>
      </c>
      <c r="AH220" s="213">
        <v>0</v>
      </c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20"/>
      <c r="B221" s="221"/>
      <c r="C221" s="256" t="s">
        <v>250</v>
      </c>
      <c r="D221" s="228"/>
      <c r="E221" s="229">
        <v>0.01</v>
      </c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115</v>
      </c>
      <c r="AH221" s="213">
        <v>4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37">
        <v>73</v>
      </c>
      <c r="B222" s="238" t="s">
        <v>378</v>
      </c>
      <c r="C222" s="253" t="s">
        <v>379</v>
      </c>
      <c r="D222" s="239" t="s">
        <v>239</v>
      </c>
      <c r="E222" s="240">
        <v>1.01</v>
      </c>
      <c r="F222" s="241"/>
      <c r="G222" s="242">
        <f>ROUND(E222*F222,2)</f>
        <v>0</v>
      </c>
      <c r="H222" s="223"/>
      <c r="I222" s="222">
        <f>ROUND(E222*H222,2)</f>
        <v>0</v>
      </c>
      <c r="J222" s="223"/>
      <c r="K222" s="222">
        <f>ROUND(E222*J222,2)</f>
        <v>0</v>
      </c>
      <c r="L222" s="222">
        <v>21</v>
      </c>
      <c r="M222" s="222">
        <f>G222*(1+L222/100)</f>
        <v>0</v>
      </c>
      <c r="N222" s="222">
        <v>1.87</v>
      </c>
      <c r="O222" s="222">
        <f>ROUND(E222*N222,2)</f>
        <v>1.89</v>
      </c>
      <c r="P222" s="222">
        <v>0</v>
      </c>
      <c r="Q222" s="222">
        <f>ROUND(E222*P222,2)</f>
        <v>0</v>
      </c>
      <c r="R222" s="222"/>
      <c r="S222" s="222" t="s">
        <v>248</v>
      </c>
      <c r="T222" s="222" t="s">
        <v>249</v>
      </c>
      <c r="U222" s="222">
        <v>0</v>
      </c>
      <c r="V222" s="222">
        <f>ROUND(E222*U222,2)</f>
        <v>0</v>
      </c>
      <c r="W222" s="222"/>
      <c r="X222" s="222" t="s">
        <v>222</v>
      </c>
      <c r="Y222" s="213"/>
      <c r="Z222" s="213"/>
      <c r="AA222" s="213"/>
      <c r="AB222" s="213"/>
      <c r="AC222" s="213"/>
      <c r="AD222" s="213"/>
      <c r="AE222" s="213"/>
      <c r="AF222" s="213"/>
      <c r="AG222" s="213" t="s">
        <v>223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20"/>
      <c r="B223" s="221"/>
      <c r="C223" s="254" t="s">
        <v>60</v>
      </c>
      <c r="D223" s="224"/>
      <c r="E223" s="225">
        <v>1</v>
      </c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3"/>
      <c r="Z223" s="213"/>
      <c r="AA223" s="213"/>
      <c r="AB223" s="213"/>
      <c r="AC223" s="213"/>
      <c r="AD223" s="213"/>
      <c r="AE223" s="213"/>
      <c r="AF223" s="213"/>
      <c r="AG223" s="213" t="s">
        <v>115</v>
      </c>
      <c r="AH223" s="213">
        <v>0</v>
      </c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">
      <c r="A224" s="220"/>
      <c r="B224" s="221"/>
      <c r="C224" s="256" t="s">
        <v>250</v>
      </c>
      <c r="D224" s="228"/>
      <c r="E224" s="229">
        <v>0.01</v>
      </c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115</v>
      </c>
      <c r="AH224" s="213">
        <v>4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outlineLevel="1" x14ac:dyDescent="0.2">
      <c r="A225" s="237">
        <v>74</v>
      </c>
      <c r="B225" s="238" t="s">
        <v>380</v>
      </c>
      <c r="C225" s="253" t="s">
        <v>381</v>
      </c>
      <c r="D225" s="239" t="s">
        <v>239</v>
      </c>
      <c r="E225" s="240">
        <v>2.02</v>
      </c>
      <c r="F225" s="241"/>
      <c r="G225" s="242">
        <f>ROUND(E225*F225,2)</f>
        <v>0</v>
      </c>
      <c r="H225" s="223"/>
      <c r="I225" s="222">
        <f>ROUND(E225*H225,2)</f>
        <v>0</v>
      </c>
      <c r="J225" s="223"/>
      <c r="K225" s="222">
        <f>ROUND(E225*J225,2)</f>
        <v>0</v>
      </c>
      <c r="L225" s="222">
        <v>21</v>
      </c>
      <c r="M225" s="222">
        <f>G225*(1+L225/100)</f>
        <v>0</v>
      </c>
      <c r="N225" s="222">
        <v>0.52</v>
      </c>
      <c r="O225" s="222">
        <f>ROUND(E225*N225,2)</f>
        <v>1.05</v>
      </c>
      <c r="P225" s="222">
        <v>0</v>
      </c>
      <c r="Q225" s="222">
        <f>ROUND(E225*P225,2)</f>
        <v>0</v>
      </c>
      <c r="R225" s="222"/>
      <c r="S225" s="222" t="s">
        <v>248</v>
      </c>
      <c r="T225" s="222" t="s">
        <v>249</v>
      </c>
      <c r="U225" s="222">
        <v>0</v>
      </c>
      <c r="V225" s="222">
        <f>ROUND(E225*U225,2)</f>
        <v>0</v>
      </c>
      <c r="W225" s="222"/>
      <c r="X225" s="222" t="s">
        <v>222</v>
      </c>
      <c r="Y225" s="213"/>
      <c r="Z225" s="213"/>
      <c r="AA225" s="213"/>
      <c r="AB225" s="213"/>
      <c r="AC225" s="213"/>
      <c r="AD225" s="213"/>
      <c r="AE225" s="213"/>
      <c r="AF225" s="213"/>
      <c r="AG225" s="213" t="s">
        <v>223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">
      <c r="A226" s="220"/>
      <c r="B226" s="221"/>
      <c r="C226" s="254" t="s">
        <v>382</v>
      </c>
      <c r="D226" s="224"/>
      <c r="E226" s="225">
        <v>2</v>
      </c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13"/>
      <c r="Z226" s="213"/>
      <c r="AA226" s="213"/>
      <c r="AB226" s="213"/>
      <c r="AC226" s="213"/>
      <c r="AD226" s="213"/>
      <c r="AE226" s="213"/>
      <c r="AF226" s="213"/>
      <c r="AG226" s="213" t="s">
        <v>115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20"/>
      <c r="B227" s="221"/>
      <c r="C227" s="256" t="s">
        <v>250</v>
      </c>
      <c r="D227" s="228"/>
      <c r="E227" s="229">
        <v>0.02</v>
      </c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115</v>
      </c>
      <c r="AH227" s="213">
        <v>4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">
      <c r="A228" s="237">
        <v>75</v>
      </c>
      <c r="B228" s="238" t="s">
        <v>383</v>
      </c>
      <c r="C228" s="253" t="s">
        <v>384</v>
      </c>
      <c r="D228" s="239" t="s">
        <v>239</v>
      </c>
      <c r="E228" s="240">
        <v>1.01</v>
      </c>
      <c r="F228" s="241"/>
      <c r="G228" s="242">
        <f>ROUND(E228*F228,2)</f>
        <v>0</v>
      </c>
      <c r="H228" s="223"/>
      <c r="I228" s="222">
        <f>ROUND(E228*H228,2)</f>
        <v>0</v>
      </c>
      <c r="J228" s="223"/>
      <c r="K228" s="222">
        <f>ROUND(E228*J228,2)</f>
        <v>0</v>
      </c>
      <c r="L228" s="222">
        <v>21</v>
      </c>
      <c r="M228" s="222">
        <f>G228*(1+L228/100)</f>
        <v>0</v>
      </c>
      <c r="N228" s="222">
        <v>0.39300000000000002</v>
      </c>
      <c r="O228" s="222">
        <f>ROUND(E228*N228,2)</f>
        <v>0.4</v>
      </c>
      <c r="P228" s="222">
        <v>0</v>
      </c>
      <c r="Q228" s="222">
        <f>ROUND(E228*P228,2)</f>
        <v>0</v>
      </c>
      <c r="R228" s="222"/>
      <c r="S228" s="222" t="s">
        <v>248</v>
      </c>
      <c r="T228" s="222" t="s">
        <v>249</v>
      </c>
      <c r="U228" s="222">
        <v>0</v>
      </c>
      <c r="V228" s="222">
        <f>ROUND(E228*U228,2)</f>
        <v>0</v>
      </c>
      <c r="W228" s="222"/>
      <c r="X228" s="222" t="s">
        <v>222</v>
      </c>
      <c r="Y228" s="213"/>
      <c r="Z228" s="213"/>
      <c r="AA228" s="213"/>
      <c r="AB228" s="213"/>
      <c r="AC228" s="213"/>
      <c r="AD228" s="213"/>
      <c r="AE228" s="213"/>
      <c r="AF228" s="213"/>
      <c r="AG228" s="213" t="s">
        <v>223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">
      <c r="A229" s="220"/>
      <c r="B229" s="221"/>
      <c r="C229" s="254" t="s">
        <v>60</v>
      </c>
      <c r="D229" s="224"/>
      <c r="E229" s="225">
        <v>1</v>
      </c>
      <c r="F229" s="222"/>
      <c r="G229" s="222"/>
      <c r="H229" s="222"/>
      <c r="I229" s="222"/>
      <c r="J229" s="222"/>
      <c r="K229" s="222"/>
      <c r="L229" s="222"/>
      <c r="M229" s="222"/>
      <c r="N229" s="222"/>
      <c r="O229" s="222"/>
      <c r="P229" s="222"/>
      <c r="Q229" s="222"/>
      <c r="R229" s="222"/>
      <c r="S229" s="222"/>
      <c r="T229" s="222"/>
      <c r="U229" s="222"/>
      <c r="V229" s="222"/>
      <c r="W229" s="222"/>
      <c r="X229" s="222"/>
      <c r="Y229" s="213"/>
      <c r="Z229" s="213"/>
      <c r="AA229" s="213"/>
      <c r="AB229" s="213"/>
      <c r="AC229" s="213"/>
      <c r="AD229" s="213"/>
      <c r="AE229" s="213"/>
      <c r="AF229" s="213"/>
      <c r="AG229" s="213" t="s">
        <v>115</v>
      </c>
      <c r="AH229" s="213">
        <v>0</v>
      </c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20"/>
      <c r="B230" s="221"/>
      <c r="C230" s="256" t="s">
        <v>250</v>
      </c>
      <c r="D230" s="228"/>
      <c r="E230" s="229">
        <v>0.01</v>
      </c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3"/>
      <c r="Z230" s="213"/>
      <c r="AA230" s="213"/>
      <c r="AB230" s="213"/>
      <c r="AC230" s="213"/>
      <c r="AD230" s="213"/>
      <c r="AE230" s="213"/>
      <c r="AF230" s="213"/>
      <c r="AG230" s="213" t="s">
        <v>115</v>
      </c>
      <c r="AH230" s="213">
        <v>4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37">
        <v>76</v>
      </c>
      <c r="B231" s="238" t="s">
        <v>385</v>
      </c>
      <c r="C231" s="253" t="s">
        <v>386</v>
      </c>
      <c r="D231" s="239" t="s">
        <v>239</v>
      </c>
      <c r="E231" s="240">
        <v>1.01</v>
      </c>
      <c r="F231" s="241"/>
      <c r="G231" s="242">
        <f>ROUND(E231*F231,2)</f>
        <v>0</v>
      </c>
      <c r="H231" s="223"/>
      <c r="I231" s="222">
        <f>ROUND(E231*H231,2)</f>
        <v>0</v>
      </c>
      <c r="J231" s="223"/>
      <c r="K231" s="222">
        <f>ROUND(E231*J231,2)</f>
        <v>0</v>
      </c>
      <c r="L231" s="222">
        <v>21</v>
      </c>
      <c r="M231" s="222">
        <f>G231*(1+L231/100)</f>
        <v>0</v>
      </c>
      <c r="N231" s="222">
        <v>0.61</v>
      </c>
      <c r="O231" s="222">
        <f>ROUND(E231*N231,2)</f>
        <v>0.62</v>
      </c>
      <c r="P231" s="222">
        <v>0</v>
      </c>
      <c r="Q231" s="222">
        <f>ROUND(E231*P231,2)</f>
        <v>0</v>
      </c>
      <c r="R231" s="222"/>
      <c r="S231" s="222" t="s">
        <v>248</v>
      </c>
      <c r="T231" s="222" t="s">
        <v>249</v>
      </c>
      <c r="U231" s="222">
        <v>0</v>
      </c>
      <c r="V231" s="222">
        <f>ROUND(E231*U231,2)</f>
        <v>0</v>
      </c>
      <c r="W231" s="222"/>
      <c r="X231" s="222" t="s">
        <v>222</v>
      </c>
      <c r="Y231" s="213"/>
      <c r="Z231" s="213"/>
      <c r="AA231" s="213"/>
      <c r="AB231" s="213"/>
      <c r="AC231" s="213"/>
      <c r="AD231" s="213"/>
      <c r="AE231" s="213"/>
      <c r="AF231" s="213"/>
      <c r="AG231" s="213" t="s">
        <v>223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20"/>
      <c r="B232" s="221"/>
      <c r="C232" s="254" t="s">
        <v>60</v>
      </c>
      <c r="D232" s="224"/>
      <c r="E232" s="225">
        <v>1</v>
      </c>
      <c r="F232" s="222"/>
      <c r="G232" s="222"/>
      <c r="H232" s="222"/>
      <c r="I232" s="222"/>
      <c r="J232" s="222"/>
      <c r="K232" s="222"/>
      <c r="L232" s="222"/>
      <c r="M232" s="222"/>
      <c r="N232" s="222"/>
      <c r="O232" s="222"/>
      <c r="P232" s="222"/>
      <c r="Q232" s="222"/>
      <c r="R232" s="222"/>
      <c r="S232" s="222"/>
      <c r="T232" s="222"/>
      <c r="U232" s="222"/>
      <c r="V232" s="222"/>
      <c r="W232" s="222"/>
      <c r="X232" s="222"/>
      <c r="Y232" s="213"/>
      <c r="Z232" s="213"/>
      <c r="AA232" s="213"/>
      <c r="AB232" s="213"/>
      <c r="AC232" s="213"/>
      <c r="AD232" s="213"/>
      <c r="AE232" s="213"/>
      <c r="AF232" s="213"/>
      <c r="AG232" s="213" t="s">
        <v>115</v>
      </c>
      <c r="AH232" s="213">
        <v>0</v>
      </c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20"/>
      <c r="B233" s="221"/>
      <c r="C233" s="256" t="s">
        <v>250</v>
      </c>
      <c r="D233" s="228"/>
      <c r="E233" s="229">
        <v>0.01</v>
      </c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3"/>
      <c r="Z233" s="213"/>
      <c r="AA233" s="213"/>
      <c r="AB233" s="213"/>
      <c r="AC233" s="213"/>
      <c r="AD233" s="213"/>
      <c r="AE233" s="213"/>
      <c r="AF233" s="213"/>
      <c r="AG233" s="213" t="s">
        <v>115</v>
      </c>
      <c r="AH233" s="213">
        <v>4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37">
        <v>77</v>
      </c>
      <c r="B234" s="238" t="s">
        <v>387</v>
      </c>
      <c r="C234" s="253" t="s">
        <v>388</v>
      </c>
      <c r="D234" s="239" t="s">
        <v>239</v>
      </c>
      <c r="E234" s="240">
        <v>2.02</v>
      </c>
      <c r="F234" s="241"/>
      <c r="G234" s="242">
        <f>ROUND(E234*F234,2)</f>
        <v>0</v>
      </c>
      <c r="H234" s="223"/>
      <c r="I234" s="222">
        <f>ROUND(E234*H234,2)</f>
        <v>0</v>
      </c>
      <c r="J234" s="223"/>
      <c r="K234" s="222">
        <f>ROUND(E234*J234,2)</f>
        <v>0</v>
      </c>
      <c r="L234" s="222">
        <v>21</v>
      </c>
      <c r="M234" s="222">
        <f>G234*(1+L234/100)</f>
        <v>0</v>
      </c>
      <c r="N234" s="222">
        <v>0.158</v>
      </c>
      <c r="O234" s="222">
        <f>ROUND(E234*N234,2)</f>
        <v>0.32</v>
      </c>
      <c r="P234" s="222">
        <v>0</v>
      </c>
      <c r="Q234" s="222">
        <f>ROUND(E234*P234,2)</f>
        <v>0</v>
      </c>
      <c r="R234" s="222"/>
      <c r="S234" s="222" t="s">
        <v>248</v>
      </c>
      <c r="T234" s="222" t="s">
        <v>249</v>
      </c>
      <c r="U234" s="222">
        <v>0</v>
      </c>
      <c r="V234" s="222">
        <f>ROUND(E234*U234,2)</f>
        <v>0</v>
      </c>
      <c r="W234" s="222"/>
      <c r="X234" s="222" t="s">
        <v>222</v>
      </c>
      <c r="Y234" s="213"/>
      <c r="Z234" s="213"/>
      <c r="AA234" s="213"/>
      <c r="AB234" s="213"/>
      <c r="AC234" s="213"/>
      <c r="AD234" s="213"/>
      <c r="AE234" s="213"/>
      <c r="AF234" s="213"/>
      <c r="AG234" s="213" t="s">
        <v>223</v>
      </c>
      <c r="AH234" s="213"/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20"/>
      <c r="B235" s="221"/>
      <c r="C235" s="254" t="s">
        <v>382</v>
      </c>
      <c r="D235" s="224"/>
      <c r="E235" s="225">
        <v>2</v>
      </c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3"/>
      <c r="Z235" s="213"/>
      <c r="AA235" s="213"/>
      <c r="AB235" s="213"/>
      <c r="AC235" s="213"/>
      <c r="AD235" s="213"/>
      <c r="AE235" s="213"/>
      <c r="AF235" s="213"/>
      <c r="AG235" s="213" t="s">
        <v>115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">
      <c r="A236" s="220"/>
      <c r="B236" s="221"/>
      <c r="C236" s="256" t="s">
        <v>250</v>
      </c>
      <c r="D236" s="228"/>
      <c r="E236" s="229">
        <v>0.02</v>
      </c>
      <c r="F236" s="222"/>
      <c r="G236" s="222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3"/>
      <c r="Z236" s="213"/>
      <c r="AA236" s="213"/>
      <c r="AB236" s="213"/>
      <c r="AC236" s="213"/>
      <c r="AD236" s="213"/>
      <c r="AE236" s="213"/>
      <c r="AF236" s="213"/>
      <c r="AG236" s="213" t="s">
        <v>115</v>
      </c>
      <c r="AH236" s="213">
        <v>4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37">
        <v>78</v>
      </c>
      <c r="B237" s="238" t="s">
        <v>389</v>
      </c>
      <c r="C237" s="253" t="s">
        <v>390</v>
      </c>
      <c r="D237" s="239" t="s">
        <v>239</v>
      </c>
      <c r="E237" s="240">
        <v>4.04</v>
      </c>
      <c r="F237" s="241"/>
      <c r="G237" s="242">
        <f>ROUND(E237*F237,2)</f>
        <v>0</v>
      </c>
      <c r="H237" s="223"/>
      <c r="I237" s="222">
        <f>ROUND(E237*H237,2)</f>
        <v>0</v>
      </c>
      <c r="J237" s="223"/>
      <c r="K237" s="222">
        <f>ROUND(E237*J237,2)</f>
        <v>0</v>
      </c>
      <c r="L237" s="222">
        <v>21</v>
      </c>
      <c r="M237" s="222">
        <f>G237*(1+L237/100)</f>
        <v>0</v>
      </c>
      <c r="N237" s="222">
        <v>3.2000000000000002E-3</v>
      </c>
      <c r="O237" s="222">
        <f>ROUND(E237*N237,2)</f>
        <v>0.01</v>
      </c>
      <c r="P237" s="222">
        <v>0</v>
      </c>
      <c r="Q237" s="222">
        <f>ROUND(E237*P237,2)</f>
        <v>0</v>
      </c>
      <c r="R237" s="222"/>
      <c r="S237" s="222" t="s">
        <v>248</v>
      </c>
      <c r="T237" s="222" t="s">
        <v>249</v>
      </c>
      <c r="U237" s="222">
        <v>0</v>
      </c>
      <c r="V237" s="222">
        <f>ROUND(E237*U237,2)</f>
        <v>0</v>
      </c>
      <c r="W237" s="222"/>
      <c r="X237" s="222" t="s">
        <v>222</v>
      </c>
      <c r="Y237" s="213"/>
      <c r="Z237" s="213"/>
      <c r="AA237" s="213"/>
      <c r="AB237" s="213"/>
      <c r="AC237" s="213"/>
      <c r="AD237" s="213"/>
      <c r="AE237" s="213"/>
      <c r="AF237" s="213"/>
      <c r="AG237" s="213" t="s">
        <v>223</v>
      </c>
      <c r="AH237" s="213"/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20"/>
      <c r="B238" s="221"/>
      <c r="C238" s="254" t="s">
        <v>391</v>
      </c>
      <c r="D238" s="224"/>
      <c r="E238" s="225">
        <v>4</v>
      </c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115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20"/>
      <c r="B239" s="221"/>
      <c r="C239" s="256" t="s">
        <v>250</v>
      </c>
      <c r="D239" s="228"/>
      <c r="E239" s="229">
        <v>0.04</v>
      </c>
      <c r="F239" s="222"/>
      <c r="G239" s="222"/>
      <c r="H239" s="222"/>
      <c r="I239" s="222"/>
      <c r="J239" s="222"/>
      <c r="K239" s="222"/>
      <c r="L239" s="222"/>
      <c r="M239" s="222"/>
      <c r="N239" s="222"/>
      <c r="O239" s="222"/>
      <c r="P239" s="222"/>
      <c r="Q239" s="222"/>
      <c r="R239" s="222"/>
      <c r="S239" s="222"/>
      <c r="T239" s="222"/>
      <c r="U239" s="222"/>
      <c r="V239" s="222"/>
      <c r="W239" s="222"/>
      <c r="X239" s="222"/>
      <c r="Y239" s="213"/>
      <c r="Z239" s="213"/>
      <c r="AA239" s="213"/>
      <c r="AB239" s="213"/>
      <c r="AC239" s="213"/>
      <c r="AD239" s="213"/>
      <c r="AE239" s="213"/>
      <c r="AF239" s="213"/>
      <c r="AG239" s="213" t="s">
        <v>115</v>
      </c>
      <c r="AH239" s="213">
        <v>4</v>
      </c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x14ac:dyDescent="0.2">
      <c r="A240" s="231" t="s">
        <v>106</v>
      </c>
      <c r="B240" s="232" t="s">
        <v>68</v>
      </c>
      <c r="C240" s="252" t="s">
        <v>69</v>
      </c>
      <c r="D240" s="233"/>
      <c r="E240" s="234"/>
      <c r="F240" s="235"/>
      <c r="G240" s="236">
        <f>SUMIF(AG241:AG255,"&lt;&gt;NOR",G241:G255)</f>
        <v>0</v>
      </c>
      <c r="H240" s="230"/>
      <c r="I240" s="230">
        <f>SUM(I241:I255)</f>
        <v>0</v>
      </c>
      <c r="J240" s="230"/>
      <c r="K240" s="230">
        <f>SUM(K241:K255)</f>
        <v>0</v>
      </c>
      <c r="L240" s="230"/>
      <c r="M240" s="230">
        <f>SUM(M241:M255)</f>
        <v>0</v>
      </c>
      <c r="N240" s="230"/>
      <c r="O240" s="230">
        <f>SUM(O241:O255)</f>
        <v>1.4500000000000002</v>
      </c>
      <c r="P240" s="230"/>
      <c r="Q240" s="230">
        <f>SUM(Q241:Q255)</f>
        <v>0</v>
      </c>
      <c r="R240" s="230"/>
      <c r="S240" s="230"/>
      <c r="T240" s="230"/>
      <c r="U240" s="230"/>
      <c r="V240" s="230">
        <f>SUM(V241:V255)</f>
        <v>5.8599999999999994</v>
      </c>
      <c r="W240" s="230"/>
      <c r="X240" s="230"/>
      <c r="AG240" t="s">
        <v>107</v>
      </c>
    </row>
    <row r="241" spans="1:60" outlineLevel="1" x14ac:dyDescent="0.2">
      <c r="A241" s="237">
        <v>79</v>
      </c>
      <c r="B241" s="238" t="s">
        <v>392</v>
      </c>
      <c r="C241" s="253" t="s">
        <v>393</v>
      </c>
      <c r="D241" s="239" t="s">
        <v>128</v>
      </c>
      <c r="E241" s="240">
        <v>3</v>
      </c>
      <c r="F241" s="241"/>
      <c r="G241" s="242">
        <f>ROUND(E241*F241,2)</f>
        <v>0</v>
      </c>
      <c r="H241" s="223"/>
      <c r="I241" s="222">
        <f>ROUND(E241*H241,2)</f>
        <v>0</v>
      </c>
      <c r="J241" s="223"/>
      <c r="K241" s="222">
        <f>ROUND(E241*J241,2)</f>
        <v>0</v>
      </c>
      <c r="L241" s="222">
        <v>21</v>
      </c>
      <c r="M241" s="222">
        <f>G241*(1+L241/100)</f>
        <v>0</v>
      </c>
      <c r="N241" s="222">
        <v>0.1525</v>
      </c>
      <c r="O241" s="222">
        <f>ROUND(E241*N241,2)</f>
        <v>0.46</v>
      </c>
      <c r="P241" s="222">
        <v>0</v>
      </c>
      <c r="Q241" s="222">
        <f>ROUND(E241*P241,2)</f>
        <v>0</v>
      </c>
      <c r="R241" s="222"/>
      <c r="S241" s="222" t="s">
        <v>111</v>
      </c>
      <c r="T241" s="222" t="s">
        <v>111</v>
      </c>
      <c r="U241" s="222">
        <v>0.16</v>
      </c>
      <c r="V241" s="222">
        <f>ROUND(E241*U241,2)</f>
        <v>0.48</v>
      </c>
      <c r="W241" s="222"/>
      <c r="X241" s="222" t="s">
        <v>112</v>
      </c>
      <c r="Y241" s="213"/>
      <c r="Z241" s="213"/>
      <c r="AA241" s="213"/>
      <c r="AB241" s="213"/>
      <c r="AC241" s="213"/>
      <c r="AD241" s="213"/>
      <c r="AE241" s="213"/>
      <c r="AF241" s="213"/>
      <c r="AG241" s="213" t="s">
        <v>113</v>
      </c>
      <c r="AH241" s="213"/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20"/>
      <c r="B242" s="221"/>
      <c r="C242" s="254" t="s">
        <v>394</v>
      </c>
      <c r="D242" s="224"/>
      <c r="E242" s="225">
        <v>3</v>
      </c>
      <c r="F242" s="222"/>
      <c r="G242" s="222"/>
      <c r="H242" s="222"/>
      <c r="I242" s="222"/>
      <c r="J242" s="222"/>
      <c r="K242" s="222"/>
      <c r="L242" s="222"/>
      <c r="M242" s="222"/>
      <c r="N242" s="222"/>
      <c r="O242" s="222"/>
      <c r="P242" s="222"/>
      <c r="Q242" s="222"/>
      <c r="R242" s="222"/>
      <c r="S242" s="222"/>
      <c r="T242" s="222"/>
      <c r="U242" s="222"/>
      <c r="V242" s="222"/>
      <c r="W242" s="222"/>
      <c r="X242" s="222"/>
      <c r="Y242" s="213"/>
      <c r="Z242" s="213"/>
      <c r="AA242" s="213"/>
      <c r="AB242" s="213"/>
      <c r="AC242" s="213"/>
      <c r="AD242" s="213"/>
      <c r="AE242" s="213"/>
      <c r="AF242" s="213"/>
      <c r="AG242" s="213" t="s">
        <v>115</v>
      </c>
      <c r="AH242" s="213">
        <v>0</v>
      </c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37">
        <v>80</v>
      </c>
      <c r="B243" s="238" t="s">
        <v>395</v>
      </c>
      <c r="C243" s="253" t="s">
        <v>396</v>
      </c>
      <c r="D243" s="239" t="s">
        <v>128</v>
      </c>
      <c r="E243" s="240">
        <v>3</v>
      </c>
      <c r="F243" s="241"/>
      <c r="G243" s="242">
        <f>ROUND(E243*F243,2)</f>
        <v>0</v>
      </c>
      <c r="H243" s="223"/>
      <c r="I243" s="222">
        <f>ROUND(E243*H243,2)</f>
        <v>0</v>
      </c>
      <c r="J243" s="223"/>
      <c r="K243" s="222">
        <f>ROUND(E243*J243,2)</f>
        <v>0</v>
      </c>
      <c r="L243" s="222">
        <v>21</v>
      </c>
      <c r="M243" s="222">
        <f>G243*(1+L243/100)</f>
        <v>0</v>
      </c>
      <c r="N243" s="222">
        <v>0.188</v>
      </c>
      <c r="O243" s="222">
        <f>ROUND(E243*N243,2)</f>
        <v>0.56000000000000005</v>
      </c>
      <c r="P243" s="222">
        <v>0</v>
      </c>
      <c r="Q243" s="222">
        <f>ROUND(E243*P243,2)</f>
        <v>0</v>
      </c>
      <c r="R243" s="222"/>
      <c r="S243" s="222" t="s">
        <v>111</v>
      </c>
      <c r="T243" s="222" t="s">
        <v>111</v>
      </c>
      <c r="U243" s="222">
        <v>0.27200000000000002</v>
      </c>
      <c r="V243" s="222">
        <f>ROUND(E243*U243,2)</f>
        <v>0.82</v>
      </c>
      <c r="W243" s="222"/>
      <c r="X243" s="222" t="s">
        <v>112</v>
      </c>
      <c r="Y243" s="213"/>
      <c r="Z243" s="213"/>
      <c r="AA243" s="213"/>
      <c r="AB243" s="213"/>
      <c r="AC243" s="213"/>
      <c r="AD243" s="213"/>
      <c r="AE243" s="213"/>
      <c r="AF243" s="213"/>
      <c r="AG243" s="213" t="s">
        <v>113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20"/>
      <c r="B244" s="221"/>
      <c r="C244" s="254" t="s">
        <v>397</v>
      </c>
      <c r="D244" s="224"/>
      <c r="E244" s="225">
        <v>3</v>
      </c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3"/>
      <c r="Z244" s="213"/>
      <c r="AA244" s="213"/>
      <c r="AB244" s="213"/>
      <c r="AC244" s="213"/>
      <c r="AD244" s="213"/>
      <c r="AE244" s="213"/>
      <c r="AF244" s="213"/>
      <c r="AG244" s="213" t="s">
        <v>115</v>
      </c>
      <c r="AH244" s="213">
        <v>0</v>
      </c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37">
        <v>81</v>
      </c>
      <c r="B245" s="238" t="s">
        <v>398</v>
      </c>
      <c r="C245" s="253" t="s">
        <v>399</v>
      </c>
      <c r="D245" s="239" t="s">
        <v>128</v>
      </c>
      <c r="E245" s="240">
        <v>76</v>
      </c>
      <c r="F245" s="241"/>
      <c r="G245" s="242">
        <f>ROUND(E245*F245,2)</f>
        <v>0</v>
      </c>
      <c r="H245" s="223"/>
      <c r="I245" s="222">
        <f>ROUND(E245*H245,2)</f>
        <v>0</v>
      </c>
      <c r="J245" s="223"/>
      <c r="K245" s="222">
        <f>ROUND(E245*J245,2)</f>
        <v>0</v>
      </c>
      <c r="L245" s="222">
        <v>21</v>
      </c>
      <c r="M245" s="222">
        <f>G245*(1+L245/100)</f>
        <v>0</v>
      </c>
      <c r="N245" s="222">
        <v>0</v>
      </c>
      <c r="O245" s="222">
        <f>ROUND(E245*N245,2)</f>
        <v>0</v>
      </c>
      <c r="P245" s="222">
        <v>0</v>
      </c>
      <c r="Q245" s="222">
        <f>ROUND(E245*P245,2)</f>
        <v>0</v>
      </c>
      <c r="R245" s="222"/>
      <c r="S245" s="222" t="s">
        <v>111</v>
      </c>
      <c r="T245" s="222" t="s">
        <v>111</v>
      </c>
      <c r="U245" s="222">
        <v>0.06</v>
      </c>
      <c r="V245" s="222">
        <f>ROUND(E245*U245,2)</f>
        <v>4.5599999999999996</v>
      </c>
      <c r="W245" s="222"/>
      <c r="X245" s="222" t="s">
        <v>112</v>
      </c>
      <c r="Y245" s="213"/>
      <c r="Z245" s="213"/>
      <c r="AA245" s="213"/>
      <c r="AB245" s="213"/>
      <c r="AC245" s="213"/>
      <c r="AD245" s="213"/>
      <c r="AE245" s="213"/>
      <c r="AF245" s="213"/>
      <c r="AG245" s="213" t="s">
        <v>113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20"/>
      <c r="B246" s="221"/>
      <c r="C246" s="254" t="s">
        <v>400</v>
      </c>
      <c r="D246" s="224"/>
      <c r="E246" s="225">
        <v>74</v>
      </c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115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20"/>
      <c r="B247" s="221"/>
      <c r="C247" s="254" t="s">
        <v>401</v>
      </c>
      <c r="D247" s="224"/>
      <c r="E247" s="225">
        <v>2</v>
      </c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13"/>
      <c r="Z247" s="213"/>
      <c r="AA247" s="213"/>
      <c r="AB247" s="213"/>
      <c r="AC247" s="213"/>
      <c r="AD247" s="213"/>
      <c r="AE247" s="213"/>
      <c r="AF247" s="213"/>
      <c r="AG247" s="213" t="s">
        <v>115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ht="22.5" outlineLevel="1" x14ac:dyDescent="0.2">
      <c r="A248" s="237">
        <v>82</v>
      </c>
      <c r="B248" s="238" t="s">
        <v>402</v>
      </c>
      <c r="C248" s="253" t="s">
        <v>403</v>
      </c>
      <c r="D248" s="239" t="s">
        <v>239</v>
      </c>
      <c r="E248" s="240">
        <v>3.06</v>
      </c>
      <c r="F248" s="241"/>
      <c r="G248" s="242">
        <f>ROUND(E248*F248,2)</f>
        <v>0</v>
      </c>
      <c r="H248" s="223"/>
      <c r="I248" s="222">
        <f>ROUND(E248*H248,2)</f>
        <v>0</v>
      </c>
      <c r="J248" s="223"/>
      <c r="K248" s="222">
        <f>ROUND(E248*J248,2)</f>
        <v>0</v>
      </c>
      <c r="L248" s="222">
        <v>21</v>
      </c>
      <c r="M248" s="222">
        <f>G248*(1+L248/100)</f>
        <v>0</v>
      </c>
      <c r="N248" s="222">
        <v>4.4999999999999998E-2</v>
      </c>
      <c r="O248" s="222">
        <f>ROUND(E248*N248,2)</f>
        <v>0.14000000000000001</v>
      </c>
      <c r="P248" s="222">
        <v>0</v>
      </c>
      <c r="Q248" s="222">
        <f>ROUND(E248*P248,2)</f>
        <v>0</v>
      </c>
      <c r="R248" s="222" t="s">
        <v>221</v>
      </c>
      <c r="S248" s="222" t="s">
        <v>111</v>
      </c>
      <c r="T248" s="222" t="s">
        <v>111</v>
      </c>
      <c r="U248" s="222">
        <v>0</v>
      </c>
      <c r="V248" s="222">
        <f>ROUND(E248*U248,2)</f>
        <v>0</v>
      </c>
      <c r="W248" s="222"/>
      <c r="X248" s="222" t="s">
        <v>222</v>
      </c>
      <c r="Y248" s="213"/>
      <c r="Z248" s="213"/>
      <c r="AA248" s="213"/>
      <c r="AB248" s="213"/>
      <c r="AC248" s="213"/>
      <c r="AD248" s="213"/>
      <c r="AE248" s="213"/>
      <c r="AF248" s="213"/>
      <c r="AG248" s="213" t="s">
        <v>223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20"/>
      <c r="B249" s="221"/>
      <c r="C249" s="254" t="s">
        <v>404</v>
      </c>
      <c r="D249" s="224"/>
      <c r="E249" s="225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115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20"/>
      <c r="B250" s="221"/>
      <c r="C250" s="254" t="s">
        <v>405</v>
      </c>
      <c r="D250" s="224"/>
      <c r="E250" s="225">
        <v>3</v>
      </c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3"/>
      <c r="Z250" s="213"/>
      <c r="AA250" s="213"/>
      <c r="AB250" s="213"/>
      <c r="AC250" s="213"/>
      <c r="AD250" s="213"/>
      <c r="AE250" s="213"/>
      <c r="AF250" s="213"/>
      <c r="AG250" s="213" t="s">
        <v>115</v>
      </c>
      <c r="AH250" s="213">
        <v>5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20"/>
      <c r="B251" s="221"/>
      <c r="C251" s="256" t="s">
        <v>406</v>
      </c>
      <c r="D251" s="228"/>
      <c r="E251" s="229">
        <v>0.06</v>
      </c>
      <c r="F251" s="222"/>
      <c r="G251" s="222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13"/>
      <c r="Z251" s="213"/>
      <c r="AA251" s="213"/>
      <c r="AB251" s="213"/>
      <c r="AC251" s="213"/>
      <c r="AD251" s="213"/>
      <c r="AE251" s="213"/>
      <c r="AF251" s="213"/>
      <c r="AG251" s="213" t="s">
        <v>115</v>
      </c>
      <c r="AH251" s="213">
        <v>4</v>
      </c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37">
        <v>83</v>
      </c>
      <c r="B252" s="238" t="s">
        <v>407</v>
      </c>
      <c r="C252" s="253" t="s">
        <v>408</v>
      </c>
      <c r="D252" s="239" t="s">
        <v>239</v>
      </c>
      <c r="E252" s="240">
        <v>3.06</v>
      </c>
      <c r="F252" s="241"/>
      <c r="G252" s="242">
        <f>ROUND(E252*F252,2)</f>
        <v>0</v>
      </c>
      <c r="H252" s="223"/>
      <c r="I252" s="222">
        <f>ROUND(E252*H252,2)</f>
        <v>0</v>
      </c>
      <c r="J252" s="223"/>
      <c r="K252" s="222">
        <f>ROUND(E252*J252,2)</f>
        <v>0</v>
      </c>
      <c r="L252" s="222">
        <v>21</v>
      </c>
      <c r="M252" s="222">
        <f>G252*(1+L252/100)</f>
        <v>0</v>
      </c>
      <c r="N252" s="222">
        <v>9.6000000000000002E-2</v>
      </c>
      <c r="O252" s="222">
        <f>ROUND(E252*N252,2)</f>
        <v>0.28999999999999998</v>
      </c>
      <c r="P252" s="222">
        <v>0</v>
      </c>
      <c r="Q252" s="222">
        <f>ROUND(E252*P252,2)</f>
        <v>0</v>
      </c>
      <c r="R252" s="222" t="s">
        <v>221</v>
      </c>
      <c r="S252" s="222" t="s">
        <v>111</v>
      </c>
      <c r="T252" s="222" t="s">
        <v>111</v>
      </c>
      <c r="U252" s="222">
        <v>0</v>
      </c>
      <c r="V252" s="222">
        <f>ROUND(E252*U252,2)</f>
        <v>0</v>
      </c>
      <c r="W252" s="222"/>
      <c r="X252" s="222" t="s">
        <v>222</v>
      </c>
      <c r="Y252" s="213"/>
      <c r="Z252" s="213"/>
      <c r="AA252" s="213"/>
      <c r="AB252" s="213"/>
      <c r="AC252" s="213"/>
      <c r="AD252" s="213"/>
      <c r="AE252" s="213"/>
      <c r="AF252" s="213"/>
      <c r="AG252" s="213" t="s">
        <v>223</v>
      </c>
      <c r="AH252" s="213"/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20"/>
      <c r="B253" s="221"/>
      <c r="C253" s="254" t="s">
        <v>404</v>
      </c>
      <c r="D253" s="224"/>
      <c r="E253" s="225"/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115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outlineLevel="1" x14ac:dyDescent="0.2">
      <c r="A254" s="220"/>
      <c r="B254" s="221"/>
      <c r="C254" s="254" t="s">
        <v>409</v>
      </c>
      <c r="D254" s="224"/>
      <c r="E254" s="225">
        <v>3</v>
      </c>
      <c r="F254" s="222"/>
      <c r="G254" s="222"/>
      <c r="H254" s="222"/>
      <c r="I254" s="222"/>
      <c r="J254" s="222"/>
      <c r="K254" s="222"/>
      <c r="L254" s="222"/>
      <c r="M254" s="222"/>
      <c r="N254" s="222"/>
      <c r="O254" s="222"/>
      <c r="P254" s="222"/>
      <c r="Q254" s="222"/>
      <c r="R254" s="222"/>
      <c r="S254" s="222"/>
      <c r="T254" s="222"/>
      <c r="U254" s="222"/>
      <c r="V254" s="222"/>
      <c r="W254" s="222"/>
      <c r="X254" s="222"/>
      <c r="Y254" s="213"/>
      <c r="Z254" s="213"/>
      <c r="AA254" s="213"/>
      <c r="AB254" s="213"/>
      <c r="AC254" s="213"/>
      <c r="AD254" s="213"/>
      <c r="AE254" s="213"/>
      <c r="AF254" s="213"/>
      <c r="AG254" s="213" t="s">
        <v>115</v>
      </c>
      <c r="AH254" s="213">
        <v>5</v>
      </c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20"/>
      <c r="B255" s="221"/>
      <c r="C255" s="256" t="s">
        <v>406</v>
      </c>
      <c r="D255" s="228"/>
      <c r="E255" s="229">
        <v>0.06</v>
      </c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13"/>
      <c r="Z255" s="213"/>
      <c r="AA255" s="213"/>
      <c r="AB255" s="213"/>
      <c r="AC255" s="213"/>
      <c r="AD255" s="213"/>
      <c r="AE255" s="213"/>
      <c r="AF255" s="213"/>
      <c r="AG255" s="213" t="s">
        <v>115</v>
      </c>
      <c r="AH255" s="213">
        <v>4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x14ac:dyDescent="0.2">
      <c r="A256" s="231" t="s">
        <v>106</v>
      </c>
      <c r="B256" s="232" t="s">
        <v>70</v>
      </c>
      <c r="C256" s="252" t="s">
        <v>71</v>
      </c>
      <c r="D256" s="233"/>
      <c r="E256" s="234"/>
      <c r="F256" s="235"/>
      <c r="G256" s="236">
        <f>SUMIF(AG257:AG258,"&lt;&gt;NOR",G257:G258)</f>
        <v>0</v>
      </c>
      <c r="H256" s="230"/>
      <c r="I256" s="230">
        <f>SUM(I257:I258)</f>
        <v>0</v>
      </c>
      <c r="J256" s="230"/>
      <c r="K256" s="230">
        <f>SUM(K257:K258)</f>
        <v>0</v>
      </c>
      <c r="L256" s="230"/>
      <c r="M256" s="230">
        <f>SUM(M257:M258)</f>
        <v>0</v>
      </c>
      <c r="N256" s="230"/>
      <c r="O256" s="230">
        <f>SUM(O257:O258)</f>
        <v>1.91</v>
      </c>
      <c r="P256" s="230"/>
      <c r="Q256" s="230">
        <f>SUM(Q257:Q258)</f>
        <v>0</v>
      </c>
      <c r="R256" s="230"/>
      <c r="S256" s="230"/>
      <c r="T256" s="230"/>
      <c r="U256" s="230"/>
      <c r="V256" s="230">
        <f>SUM(V257:V258)</f>
        <v>7.8</v>
      </c>
      <c r="W256" s="230"/>
      <c r="X256" s="230"/>
      <c r="AG256" t="s">
        <v>107</v>
      </c>
    </row>
    <row r="257" spans="1:60" outlineLevel="1" x14ac:dyDescent="0.2">
      <c r="A257" s="237">
        <v>84</v>
      </c>
      <c r="B257" s="238" t="s">
        <v>410</v>
      </c>
      <c r="C257" s="253" t="s">
        <v>411</v>
      </c>
      <c r="D257" s="239" t="s">
        <v>412</v>
      </c>
      <c r="E257" s="240">
        <v>60</v>
      </c>
      <c r="F257" s="241"/>
      <c r="G257" s="242">
        <f>ROUND(E257*F257,2)</f>
        <v>0</v>
      </c>
      <c r="H257" s="223"/>
      <c r="I257" s="222">
        <f>ROUND(E257*H257,2)</f>
        <v>0</v>
      </c>
      <c r="J257" s="223"/>
      <c r="K257" s="222">
        <f>ROUND(E257*J257,2)</f>
        <v>0</v>
      </c>
      <c r="L257" s="222">
        <v>21</v>
      </c>
      <c r="M257" s="222">
        <f>G257*(1+L257/100)</f>
        <v>0</v>
      </c>
      <c r="N257" s="222">
        <v>3.184E-2</v>
      </c>
      <c r="O257" s="222">
        <f>ROUND(E257*N257,2)</f>
        <v>1.91</v>
      </c>
      <c r="P257" s="222">
        <v>0</v>
      </c>
      <c r="Q257" s="222">
        <f>ROUND(E257*P257,2)</f>
        <v>0</v>
      </c>
      <c r="R257" s="222"/>
      <c r="S257" s="222" t="s">
        <v>111</v>
      </c>
      <c r="T257" s="222" t="s">
        <v>111</v>
      </c>
      <c r="U257" s="222">
        <v>0.13</v>
      </c>
      <c r="V257" s="222">
        <f>ROUND(E257*U257,2)</f>
        <v>7.8</v>
      </c>
      <c r="W257" s="222"/>
      <c r="X257" s="222" t="s">
        <v>112</v>
      </c>
      <c r="Y257" s="213"/>
      <c r="Z257" s="213"/>
      <c r="AA257" s="213"/>
      <c r="AB257" s="213"/>
      <c r="AC257" s="213"/>
      <c r="AD257" s="213"/>
      <c r="AE257" s="213"/>
      <c r="AF257" s="213"/>
      <c r="AG257" s="213" t="s">
        <v>113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20"/>
      <c r="B258" s="221"/>
      <c r="C258" s="254" t="s">
        <v>413</v>
      </c>
      <c r="D258" s="224"/>
      <c r="E258" s="225">
        <v>60</v>
      </c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115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x14ac:dyDescent="0.2">
      <c r="A259" s="231" t="s">
        <v>106</v>
      </c>
      <c r="B259" s="232" t="s">
        <v>72</v>
      </c>
      <c r="C259" s="252" t="s">
        <v>73</v>
      </c>
      <c r="D259" s="233"/>
      <c r="E259" s="234"/>
      <c r="F259" s="235"/>
      <c r="G259" s="236">
        <f>SUMIF(AG260:AG267,"&lt;&gt;NOR",G260:G267)</f>
        <v>0</v>
      </c>
      <c r="H259" s="230"/>
      <c r="I259" s="230">
        <f>SUM(I260:I267)</f>
        <v>0</v>
      </c>
      <c r="J259" s="230"/>
      <c r="K259" s="230">
        <f>SUM(K260:K267)</f>
        <v>0</v>
      </c>
      <c r="L259" s="230"/>
      <c r="M259" s="230">
        <f>SUM(M260:M267)</f>
        <v>0</v>
      </c>
      <c r="N259" s="230"/>
      <c r="O259" s="230">
        <f>SUM(O260:O267)</f>
        <v>0.01</v>
      </c>
      <c r="P259" s="230"/>
      <c r="Q259" s="230">
        <f>SUM(Q260:Q267)</f>
        <v>2.31</v>
      </c>
      <c r="R259" s="230"/>
      <c r="S259" s="230"/>
      <c r="T259" s="230"/>
      <c r="U259" s="230"/>
      <c r="V259" s="230">
        <f>SUM(V260:V267)</f>
        <v>14.73</v>
      </c>
      <c r="W259" s="230"/>
      <c r="X259" s="230"/>
      <c r="AG259" t="s">
        <v>107</v>
      </c>
    </row>
    <row r="260" spans="1:60" outlineLevel="1" x14ac:dyDescent="0.2">
      <c r="A260" s="237">
        <v>85</v>
      </c>
      <c r="B260" s="238" t="s">
        <v>414</v>
      </c>
      <c r="C260" s="253" t="s">
        <v>415</v>
      </c>
      <c r="D260" s="239" t="s">
        <v>110</v>
      </c>
      <c r="E260" s="240">
        <v>2.1111499999999999</v>
      </c>
      <c r="F260" s="241"/>
      <c r="G260" s="242">
        <f>ROUND(E260*F260,2)</f>
        <v>0</v>
      </c>
      <c r="H260" s="223"/>
      <c r="I260" s="222">
        <f>ROUND(E260*H260,2)</f>
        <v>0</v>
      </c>
      <c r="J260" s="223"/>
      <c r="K260" s="222">
        <f>ROUND(E260*J260,2)</f>
        <v>0</v>
      </c>
      <c r="L260" s="222">
        <v>21</v>
      </c>
      <c r="M260" s="222">
        <f>G260*(1+L260/100)</f>
        <v>0</v>
      </c>
      <c r="N260" s="222">
        <v>6.7000000000000002E-4</v>
      </c>
      <c r="O260" s="222">
        <f>ROUND(E260*N260,2)</f>
        <v>0</v>
      </c>
      <c r="P260" s="222">
        <v>0.32400000000000001</v>
      </c>
      <c r="Q260" s="222">
        <f>ROUND(E260*P260,2)</f>
        <v>0.68</v>
      </c>
      <c r="R260" s="222"/>
      <c r="S260" s="222" t="s">
        <v>111</v>
      </c>
      <c r="T260" s="222" t="s">
        <v>111</v>
      </c>
      <c r="U260" s="222">
        <v>0.71</v>
      </c>
      <c r="V260" s="222">
        <f>ROUND(E260*U260,2)</f>
        <v>1.5</v>
      </c>
      <c r="W260" s="222"/>
      <c r="X260" s="222" t="s">
        <v>112</v>
      </c>
      <c r="Y260" s="213"/>
      <c r="Z260" s="213"/>
      <c r="AA260" s="213"/>
      <c r="AB260" s="213"/>
      <c r="AC260" s="213"/>
      <c r="AD260" s="213"/>
      <c r="AE260" s="213"/>
      <c r="AF260" s="213"/>
      <c r="AG260" s="213" t="s">
        <v>113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">
      <c r="A261" s="220"/>
      <c r="B261" s="221"/>
      <c r="C261" s="254" t="s">
        <v>416</v>
      </c>
      <c r="D261" s="224"/>
      <c r="E261" s="225">
        <v>2.1111499999999999</v>
      </c>
      <c r="F261" s="222"/>
      <c r="G261" s="222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13"/>
      <c r="Z261" s="213"/>
      <c r="AA261" s="213"/>
      <c r="AB261" s="213"/>
      <c r="AC261" s="213"/>
      <c r="AD261" s="213"/>
      <c r="AE261" s="213"/>
      <c r="AF261" s="213"/>
      <c r="AG261" s="213" t="s">
        <v>115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37">
        <v>86</v>
      </c>
      <c r="B262" s="238" t="s">
        <v>417</v>
      </c>
      <c r="C262" s="253" t="s">
        <v>418</v>
      </c>
      <c r="D262" s="239" t="s">
        <v>128</v>
      </c>
      <c r="E262" s="240">
        <v>25</v>
      </c>
      <c r="F262" s="241"/>
      <c r="G262" s="242">
        <f>ROUND(E262*F262,2)</f>
        <v>0</v>
      </c>
      <c r="H262" s="223"/>
      <c r="I262" s="222">
        <f>ROUND(E262*H262,2)</f>
        <v>0</v>
      </c>
      <c r="J262" s="223"/>
      <c r="K262" s="222">
        <f>ROUND(E262*J262,2)</f>
        <v>0</v>
      </c>
      <c r="L262" s="222">
        <v>21</v>
      </c>
      <c r="M262" s="222">
        <f>G262*(1+L262/100)</f>
        <v>0</v>
      </c>
      <c r="N262" s="222">
        <v>5.9000000000000003E-4</v>
      </c>
      <c r="O262" s="222">
        <f>ROUND(E262*N262,2)</f>
        <v>0.01</v>
      </c>
      <c r="P262" s="222">
        <v>6.3E-2</v>
      </c>
      <c r="Q262" s="222">
        <f>ROUND(E262*P262,2)</f>
        <v>1.58</v>
      </c>
      <c r="R262" s="222"/>
      <c r="S262" s="222" t="s">
        <v>111</v>
      </c>
      <c r="T262" s="222" t="s">
        <v>111</v>
      </c>
      <c r="U262" s="222">
        <v>0.49</v>
      </c>
      <c r="V262" s="222">
        <f>ROUND(E262*U262,2)</f>
        <v>12.25</v>
      </c>
      <c r="W262" s="222"/>
      <c r="X262" s="222" t="s">
        <v>112</v>
      </c>
      <c r="Y262" s="213"/>
      <c r="Z262" s="213"/>
      <c r="AA262" s="213"/>
      <c r="AB262" s="213"/>
      <c r="AC262" s="213"/>
      <c r="AD262" s="213"/>
      <c r="AE262" s="213"/>
      <c r="AF262" s="213"/>
      <c r="AG262" s="213" t="s">
        <v>113</v>
      </c>
      <c r="AH262" s="213"/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outlineLevel="1" x14ac:dyDescent="0.2">
      <c r="A263" s="220"/>
      <c r="B263" s="221"/>
      <c r="C263" s="254" t="s">
        <v>419</v>
      </c>
      <c r="D263" s="224"/>
      <c r="E263" s="225">
        <v>25</v>
      </c>
      <c r="F263" s="222"/>
      <c r="G263" s="222"/>
      <c r="H263" s="222"/>
      <c r="I263" s="222"/>
      <c r="J263" s="222"/>
      <c r="K263" s="222"/>
      <c r="L263" s="222"/>
      <c r="M263" s="222"/>
      <c r="N263" s="222"/>
      <c r="O263" s="222"/>
      <c r="P263" s="222"/>
      <c r="Q263" s="222"/>
      <c r="R263" s="222"/>
      <c r="S263" s="222"/>
      <c r="T263" s="222"/>
      <c r="U263" s="222"/>
      <c r="V263" s="222"/>
      <c r="W263" s="222"/>
      <c r="X263" s="222"/>
      <c r="Y263" s="213"/>
      <c r="Z263" s="213"/>
      <c r="AA263" s="213"/>
      <c r="AB263" s="213"/>
      <c r="AC263" s="213"/>
      <c r="AD263" s="213"/>
      <c r="AE263" s="213"/>
      <c r="AF263" s="213"/>
      <c r="AG263" s="213" t="s">
        <v>115</v>
      </c>
      <c r="AH263" s="213">
        <v>0</v>
      </c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outlineLevel="1" x14ac:dyDescent="0.2">
      <c r="A264" s="237">
        <v>87</v>
      </c>
      <c r="B264" s="238" t="s">
        <v>420</v>
      </c>
      <c r="C264" s="253" t="s">
        <v>421</v>
      </c>
      <c r="D264" s="239" t="s">
        <v>239</v>
      </c>
      <c r="E264" s="240">
        <v>1</v>
      </c>
      <c r="F264" s="241"/>
      <c r="G264" s="242">
        <f>ROUND(E264*F264,2)</f>
        <v>0</v>
      </c>
      <c r="H264" s="223"/>
      <c r="I264" s="222">
        <f>ROUND(E264*H264,2)</f>
        <v>0</v>
      </c>
      <c r="J264" s="223"/>
      <c r="K264" s="222">
        <f>ROUND(E264*J264,2)</f>
        <v>0</v>
      </c>
      <c r="L264" s="222">
        <v>21</v>
      </c>
      <c r="M264" s="222">
        <f>G264*(1+L264/100)</f>
        <v>0</v>
      </c>
      <c r="N264" s="222">
        <v>0</v>
      </c>
      <c r="O264" s="222">
        <f>ROUND(E264*N264,2)</f>
        <v>0</v>
      </c>
      <c r="P264" s="222">
        <v>4.4999999999999998E-2</v>
      </c>
      <c r="Q264" s="222">
        <f>ROUND(E264*P264,2)</f>
        <v>0.05</v>
      </c>
      <c r="R264" s="222"/>
      <c r="S264" s="222" t="s">
        <v>111</v>
      </c>
      <c r="T264" s="222" t="s">
        <v>111</v>
      </c>
      <c r="U264" s="222">
        <v>0.26</v>
      </c>
      <c r="V264" s="222">
        <f>ROUND(E264*U264,2)</f>
        <v>0.26</v>
      </c>
      <c r="W264" s="222"/>
      <c r="X264" s="222" t="s">
        <v>112</v>
      </c>
      <c r="Y264" s="213"/>
      <c r="Z264" s="213"/>
      <c r="AA264" s="213"/>
      <c r="AB264" s="213"/>
      <c r="AC264" s="213"/>
      <c r="AD264" s="213"/>
      <c r="AE264" s="213"/>
      <c r="AF264" s="213"/>
      <c r="AG264" s="213" t="s">
        <v>113</v>
      </c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20"/>
      <c r="B265" s="221"/>
      <c r="C265" s="254" t="s">
        <v>422</v>
      </c>
      <c r="D265" s="224"/>
      <c r="E265" s="225">
        <v>1</v>
      </c>
      <c r="F265" s="222"/>
      <c r="G265" s="222"/>
      <c r="H265" s="222"/>
      <c r="I265" s="222"/>
      <c r="J265" s="222"/>
      <c r="K265" s="222"/>
      <c r="L265" s="222"/>
      <c r="M265" s="222"/>
      <c r="N265" s="222"/>
      <c r="O265" s="222"/>
      <c r="P265" s="222"/>
      <c r="Q265" s="222"/>
      <c r="R265" s="222"/>
      <c r="S265" s="222"/>
      <c r="T265" s="222"/>
      <c r="U265" s="222"/>
      <c r="V265" s="222"/>
      <c r="W265" s="222"/>
      <c r="X265" s="222"/>
      <c r="Y265" s="213"/>
      <c r="Z265" s="213"/>
      <c r="AA265" s="213"/>
      <c r="AB265" s="213"/>
      <c r="AC265" s="213"/>
      <c r="AD265" s="213"/>
      <c r="AE265" s="213"/>
      <c r="AF265" s="213"/>
      <c r="AG265" s="213" t="s">
        <v>115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37">
        <v>88</v>
      </c>
      <c r="B266" s="238" t="s">
        <v>423</v>
      </c>
      <c r="C266" s="253" t="s">
        <v>424</v>
      </c>
      <c r="D266" s="239" t="s">
        <v>110</v>
      </c>
      <c r="E266" s="240">
        <v>6</v>
      </c>
      <c r="F266" s="241"/>
      <c r="G266" s="242">
        <f>ROUND(E266*F266,2)</f>
        <v>0</v>
      </c>
      <c r="H266" s="223"/>
      <c r="I266" s="222">
        <f>ROUND(E266*H266,2)</f>
        <v>0</v>
      </c>
      <c r="J266" s="223"/>
      <c r="K266" s="222">
        <f>ROUND(E266*J266,2)</f>
        <v>0</v>
      </c>
      <c r="L266" s="222">
        <v>21</v>
      </c>
      <c r="M266" s="222">
        <f>G266*(1+L266/100)</f>
        <v>0</v>
      </c>
      <c r="N266" s="222">
        <v>0</v>
      </c>
      <c r="O266" s="222">
        <f>ROUND(E266*N266,2)</f>
        <v>0</v>
      </c>
      <c r="P266" s="222">
        <v>0</v>
      </c>
      <c r="Q266" s="222">
        <f>ROUND(E266*P266,2)</f>
        <v>0</v>
      </c>
      <c r="R266" s="222"/>
      <c r="S266" s="222" t="s">
        <v>111</v>
      </c>
      <c r="T266" s="222" t="s">
        <v>111</v>
      </c>
      <c r="U266" s="222">
        <v>0.12</v>
      </c>
      <c r="V266" s="222">
        <f>ROUND(E266*U266,2)</f>
        <v>0.72</v>
      </c>
      <c r="W266" s="222"/>
      <c r="X266" s="222" t="s">
        <v>112</v>
      </c>
      <c r="Y266" s="213"/>
      <c r="Z266" s="213"/>
      <c r="AA266" s="213"/>
      <c r="AB266" s="213"/>
      <c r="AC266" s="213"/>
      <c r="AD266" s="213"/>
      <c r="AE266" s="213"/>
      <c r="AF266" s="213"/>
      <c r="AG266" s="213" t="s">
        <v>113</v>
      </c>
      <c r="AH266" s="213"/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">
      <c r="A267" s="220"/>
      <c r="B267" s="221"/>
      <c r="C267" s="254" t="s">
        <v>425</v>
      </c>
      <c r="D267" s="224"/>
      <c r="E267" s="225">
        <v>6</v>
      </c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3"/>
      <c r="Z267" s="213"/>
      <c r="AA267" s="213"/>
      <c r="AB267" s="213"/>
      <c r="AC267" s="213"/>
      <c r="AD267" s="213"/>
      <c r="AE267" s="213"/>
      <c r="AF267" s="213"/>
      <c r="AG267" s="213" t="s">
        <v>115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x14ac:dyDescent="0.2">
      <c r="A268" s="231" t="s">
        <v>106</v>
      </c>
      <c r="B268" s="232" t="s">
        <v>74</v>
      </c>
      <c r="C268" s="252" t="s">
        <v>75</v>
      </c>
      <c r="D268" s="233"/>
      <c r="E268" s="234"/>
      <c r="F268" s="235"/>
      <c r="G268" s="236">
        <f>SUMIF(AG269:AG269,"&lt;&gt;NOR",G269:G269)</f>
        <v>0</v>
      </c>
      <c r="H268" s="230"/>
      <c r="I268" s="230">
        <f>SUM(I269:I269)</f>
        <v>0</v>
      </c>
      <c r="J268" s="230"/>
      <c r="K268" s="230">
        <f>SUM(K269:K269)</f>
        <v>0</v>
      </c>
      <c r="L268" s="230"/>
      <c r="M268" s="230">
        <f>SUM(M269:M269)</f>
        <v>0</v>
      </c>
      <c r="N268" s="230"/>
      <c r="O268" s="230">
        <f>SUM(O269:O269)</f>
        <v>0</v>
      </c>
      <c r="P268" s="230"/>
      <c r="Q268" s="230">
        <f>SUM(Q269:Q269)</f>
        <v>0</v>
      </c>
      <c r="R268" s="230"/>
      <c r="S268" s="230"/>
      <c r="T268" s="230"/>
      <c r="U268" s="230"/>
      <c r="V268" s="230">
        <f>SUM(V269:V269)</f>
        <v>61.44</v>
      </c>
      <c r="W268" s="230"/>
      <c r="X268" s="230"/>
      <c r="AG268" t="s">
        <v>107</v>
      </c>
    </row>
    <row r="269" spans="1:60" outlineLevel="1" x14ac:dyDescent="0.2">
      <c r="A269" s="243">
        <v>89</v>
      </c>
      <c r="B269" s="244" t="s">
        <v>426</v>
      </c>
      <c r="C269" s="257" t="s">
        <v>427</v>
      </c>
      <c r="D269" s="245" t="s">
        <v>220</v>
      </c>
      <c r="E269" s="246">
        <v>290.47674000000001</v>
      </c>
      <c r="F269" s="247"/>
      <c r="G269" s="248">
        <f>ROUND(E269*F269,2)</f>
        <v>0</v>
      </c>
      <c r="H269" s="223"/>
      <c r="I269" s="222">
        <f>ROUND(E269*H269,2)</f>
        <v>0</v>
      </c>
      <c r="J269" s="223"/>
      <c r="K269" s="222">
        <f>ROUND(E269*J269,2)</f>
        <v>0</v>
      </c>
      <c r="L269" s="222">
        <v>21</v>
      </c>
      <c r="M269" s="222">
        <f>G269*(1+L269/100)</f>
        <v>0</v>
      </c>
      <c r="N269" s="222">
        <v>0</v>
      </c>
      <c r="O269" s="222">
        <f>ROUND(E269*N269,2)</f>
        <v>0</v>
      </c>
      <c r="P269" s="222">
        <v>0</v>
      </c>
      <c r="Q269" s="222">
        <f>ROUND(E269*P269,2)</f>
        <v>0</v>
      </c>
      <c r="R269" s="222"/>
      <c r="S269" s="222" t="s">
        <v>111</v>
      </c>
      <c r="T269" s="222" t="s">
        <v>111</v>
      </c>
      <c r="U269" s="222">
        <v>0.21149999999999999</v>
      </c>
      <c r="V269" s="222">
        <f>ROUND(E269*U269,2)</f>
        <v>61.44</v>
      </c>
      <c r="W269" s="222"/>
      <c r="X269" s="222" t="s">
        <v>428</v>
      </c>
      <c r="Y269" s="213"/>
      <c r="Z269" s="213"/>
      <c r="AA269" s="213"/>
      <c r="AB269" s="213"/>
      <c r="AC269" s="213"/>
      <c r="AD269" s="213"/>
      <c r="AE269" s="213"/>
      <c r="AF269" s="213"/>
      <c r="AG269" s="213" t="s">
        <v>429</v>
      </c>
      <c r="AH269" s="213"/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x14ac:dyDescent="0.2">
      <c r="A270" s="231" t="s">
        <v>106</v>
      </c>
      <c r="B270" s="232" t="s">
        <v>76</v>
      </c>
      <c r="C270" s="252" t="s">
        <v>77</v>
      </c>
      <c r="D270" s="233"/>
      <c r="E270" s="234"/>
      <c r="F270" s="235"/>
      <c r="G270" s="236">
        <f>SUMIF(AG271:AG278,"&lt;&gt;NOR",G271:G278)</f>
        <v>0</v>
      </c>
      <c r="H270" s="230"/>
      <c r="I270" s="230">
        <f>SUM(I271:I278)</f>
        <v>0</v>
      </c>
      <c r="J270" s="230"/>
      <c r="K270" s="230">
        <f>SUM(K271:K278)</f>
        <v>0</v>
      </c>
      <c r="L270" s="230"/>
      <c r="M270" s="230">
        <f>SUM(M271:M278)</f>
        <v>0</v>
      </c>
      <c r="N270" s="230"/>
      <c r="O270" s="230">
        <f>SUM(O271:O278)</f>
        <v>0</v>
      </c>
      <c r="P270" s="230"/>
      <c r="Q270" s="230">
        <f>SUM(Q271:Q278)</f>
        <v>0</v>
      </c>
      <c r="R270" s="230"/>
      <c r="S270" s="230"/>
      <c r="T270" s="230"/>
      <c r="U270" s="230"/>
      <c r="V270" s="230">
        <f>SUM(V271:V278)</f>
        <v>339.81</v>
      </c>
      <c r="W270" s="230"/>
      <c r="X270" s="230"/>
      <c r="AG270" t="s">
        <v>107</v>
      </c>
    </row>
    <row r="271" spans="1:60" outlineLevel="1" x14ac:dyDescent="0.2">
      <c r="A271" s="237">
        <v>90</v>
      </c>
      <c r="B271" s="238" t="s">
        <v>430</v>
      </c>
      <c r="C271" s="253" t="s">
        <v>431</v>
      </c>
      <c r="D271" s="239" t="s">
        <v>220</v>
      </c>
      <c r="E271" s="240">
        <v>205.94400999999999</v>
      </c>
      <c r="F271" s="241"/>
      <c r="G271" s="242">
        <f>ROUND(E271*F271,2)</f>
        <v>0</v>
      </c>
      <c r="H271" s="223"/>
      <c r="I271" s="222">
        <f>ROUND(E271*H271,2)</f>
        <v>0</v>
      </c>
      <c r="J271" s="223"/>
      <c r="K271" s="222">
        <f>ROUND(E271*J271,2)</f>
        <v>0</v>
      </c>
      <c r="L271" s="222">
        <v>21</v>
      </c>
      <c r="M271" s="222">
        <f>G271*(1+L271/100)</f>
        <v>0</v>
      </c>
      <c r="N271" s="222">
        <v>0</v>
      </c>
      <c r="O271" s="222">
        <f>ROUND(E271*N271,2)</f>
        <v>0</v>
      </c>
      <c r="P271" s="222">
        <v>0</v>
      </c>
      <c r="Q271" s="222">
        <f>ROUND(E271*P271,2)</f>
        <v>0</v>
      </c>
      <c r="R271" s="222"/>
      <c r="S271" s="222" t="s">
        <v>111</v>
      </c>
      <c r="T271" s="222" t="s">
        <v>111</v>
      </c>
      <c r="U271" s="222">
        <v>0.49</v>
      </c>
      <c r="V271" s="222">
        <f>ROUND(E271*U271,2)</f>
        <v>100.91</v>
      </c>
      <c r="W271" s="222"/>
      <c r="X271" s="222" t="s">
        <v>432</v>
      </c>
      <c r="Y271" s="213"/>
      <c r="Z271" s="213"/>
      <c r="AA271" s="213"/>
      <c r="AB271" s="213"/>
      <c r="AC271" s="213"/>
      <c r="AD271" s="213"/>
      <c r="AE271" s="213"/>
      <c r="AF271" s="213"/>
      <c r="AG271" s="213" t="s">
        <v>433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">
      <c r="A272" s="220"/>
      <c r="B272" s="221"/>
      <c r="C272" s="258" t="s">
        <v>434</v>
      </c>
      <c r="D272" s="250"/>
      <c r="E272" s="250"/>
      <c r="F272" s="250"/>
      <c r="G272" s="250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13"/>
      <c r="Z272" s="213"/>
      <c r="AA272" s="213"/>
      <c r="AB272" s="213"/>
      <c r="AC272" s="213"/>
      <c r="AD272" s="213"/>
      <c r="AE272" s="213"/>
      <c r="AF272" s="213"/>
      <c r="AG272" s="213" t="s">
        <v>319</v>
      </c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37">
        <v>91</v>
      </c>
      <c r="B273" s="238" t="s">
        <v>435</v>
      </c>
      <c r="C273" s="253" t="s">
        <v>436</v>
      </c>
      <c r="D273" s="239" t="s">
        <v>220</v>
      </c>
      <c r="E273" s="240">
        <v>823.77605000000005</v>
      </c>
      <c r="F273" s="241"/>
      <c r="G273" s="242">
        <f>ROUND(E273*F273,2)</f>
        <v>0</v>
      </c>
      <c r="H273" s="223"/>
      <c r="I273" s="222">
        <f>ROUND(E273*H273,2)</f>
        <v>0</v>
      </c>
      <c r="J273" s="223"/>
      <c r="K273" s="222">
        <f>ROUND(E273*J273,2)</f>
        <v>0</v>
      </c>
      <c r="L273" s="222">
        <v>21</v>
      </c>
      <c r="M273" s="222">
        <f>G273*(1+L273/100)</f>
        <v>0</v>
      </c>
      <c r="N273" s="222">
        <v>0</v>
      </c>
      <c r="O273" s="222">
        <f>ROUND(E273*N273,2)</f>
        <v>0</v>
      </c>
      <c r="P273" s="222">
        <v>0</v>
      </c>
      <c r="Q273" s="222">
        <f>ROUND(E273*P273,2)</f>
        <v>0</v>
      </c>
      <c r="R273" s="222"/>
      <c r="S273" s="222" t="s">
        <v>111</v>
      </c>
      <c r="T273" s="222" t="s">
        <v>111</v>
      </c>
      <c r="U273" s="222">
        <v>0</v>
      </c>
      <c r="V273" s="222">
        <f>ROUND(E273*U273,2)</f>
        <v>0</v>
      </c>
      <c r="W273" s="222"/>
      <c r="X273" s="222" t="s">
        <v>432</v>
      </c>
      <c r="Y273" s="213"/>
      <c r="Z273" s="213"/>
      <c r="AA273" s="213"/>
      <c r="AB273" s="213"/>
      <c r="AC273" s="213"/>
      <c r="AD273" s="213"/>
      <c r="AE273" s="213"/>
      <c r="AF273" s="213"/>
      <c r="AG273" s="213" t="s">
        <v>433</v>
      </c>
      <c r="AH273" s="213"/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20"/>
      <c r="B274" s="221"/>
      <c r="C274" s="258" t="s">
        <v>437</v>
      </c>
      <c r="D274" s="250"/>
      <c r="E274" s="250"/>
      <c r="F274" s="250"/>
      <c r="G274" s="250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3"/>
      <c r="Z274" s="213"/>
      <c r="AA274" s="213"/>
      <c r="AB274" s="213"/>
      <c r="AC274" s="213"/>
      <c r="AD274" s="213"/>
      <c r="AE274" s="213"/>
      <c r="AF274" s="213"/>
      <c r="AG274" s="213" t="s">
        <v>319</v>
      </c>
      <c r="AH274" s="213"/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">
      <c r="A275" s="243">
        <v>92</v>
      </c>
      <c r="B275" s="244" t="s">
        <v>438</v>
      </c>
      <c r="C275" s="257" t="s">
        <v>439</v>
      </c>
      <c r="D275" s="245" t="s">
        <v>220</v>
      </c>
      <c r="E275" s="246">
        <v>205.94400999999999</v>
      </c>
      <c r="F275" s="247"/>
      <c r="G275" s="248">
        <f>ROUND(E275*F275,2)</f>
        <v>0</v>
      </c>
      <c r="H275" s="223"/>
      <c r="I275" s="222">
        <f>ROUND(E275*H275,2)</f>
        <v>0</v>
      </c>
      <c r="J275" s="223"/>
      <c r="K275" s="222">
        <f>ROUND(E275*J275,2)</f>
        <v>0</v>
      </c>
      <c r="L275" s="222">
        <v>21</v>
      </c>
      <c r="M275" s="222">
        <f>G275*(1+L275/100)</f>
        <v>0</v>
      </c>
      <c r="N275" s="222">
        <v>0</v>
      </c>
      <c r="O275" s="222">
        <f>ROUND(E275*N275,2)</f>
        <v>0</v>
      </c>
      <c r="P275" s="222">
        <v>0</v>
      </c>
      <c r="Q275" s="222">
        <f>ROUND(E275*P275,2)</f>
        <v>0</v>
      </c>
      <c r="R275" s="222"/>
      <c r="S275" s="222" t="s">
        <v>111</v>
      </c>
      <c r="T275" s="222" t="s">
        <v>111</v>
      </c>
      <c r="U275" s="222">
        <v>0.94</v>
      </c>
      <c r="V275" s="222">
        <f>ROUND(E275*U275,2)</f>
        <v>193.59</v>
      </c>
      <c r="W275" s="222"/>
      <c r="X275" s="222" t="s">
        <v>432</v>
      </c>
      <c r="Y275" s="213"/>
      <c r="Z275" s="213"/>
      <c r="AA275" s="213"/>
      <c r="AB275" s="213"/>
      <c r="AC275" s="213"/>
      <c r="AD275" s="213"/>
      <c r="AE275" s="213"/>
      <c r="AF275" s="213"/>
      <c r="AG275" s="213" t="s">
        <v>433</v>
      </c>
      <c r="AH275" s="213"/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outlineLevel="1" x14ac:dyDescent="0.2">
      <c r="A276" s="237">
        <v>93</v>
      </c>
      <c r="B276" s="238" t="s">
        <v>440</v>
      </c>
      <c r="C276" s="253" t="s">
        <v>441</v>
      </c>
      <c r="D276" s="239" t="s">
        <v>220</v>
      </c>
      <c r="E276" s="240">
        <v>411.88803000000001</v>
      </c>
      <c r="F276" s="241"/>
      <c r="G276" s="242">
        <f>ROUND(E276*F276,2)</f>
        <v>0</v>
      </c>
      <c r="H276" s="223"/>
      <c r="I276" s="222">
        <f>ROUND(E276*H276,2)</f>
        <v>0</v>
      </c>
      <c r="J276" s="223"/>
      <c r="K276" s="222">
        <f>ROUND(E276*J276,2)</f>
        <v>0</v>
      </c>
      <c r="L276" s="222">
        <v>21</v>
      </c>
      <c r="M276" s="222">
        <f>G276*(1+L276/100)</f>
        <v>0</v>
      </c>
      <c r="N276" s="222">
        <v>0</v>
      </c>
      <c r="O276" s="222">
        <f>ROUND(E276*N276,2)</f>
        <v>0</v>
      </c>
      <c r="P276" s="222">
        <v>0</v>
      </c>
      <c r="Q276" s="222">
        <f>ROUND(E276*P276,2)</f>
        <v>0</v>
      </c>
      <c r="R276" s="222"/>
      <c r="S276" s="222" t="s">
        <v>111</v>
      </c>
      <c r="T276" s="222" t="s">
        <v>111</v>
      </c>
      <c r="U276" s="222">
        <v>0.11</v>
      </c>
      <c r="V276" s="222">
        <f>ROUND(E276*U276,2)</f>
        <v>45.31</v>
      </c>
      <c r="W276" s="222"/>
      <c r="X276" s="222" t="s">
        <v>432</v>
      </c>
      <c r="Y276" s="213"/>
      <c r="Z276" s="213"/>
      <c r="AA276" s="213"/>
      <c r="AB276" s="213"/>
      <c r="AC276" s="213"/>
      <c r="AD276" s="213"/>
      <c r="AE276" s="213"/>
      <c r="AF276" s="213"/>
      <c r="AG276" s="213" t="s">
        <v>433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">
      <c r="A277" s="220"/>
      <c r="B277" s="221"/>
      <c r="C277" s="258" t="s">
        <v>442</v>
      </c>
      <c r="D277" s="250"/>
      <c r="E277" s="250"/>
      <c r="F277" s="250"/>
      <c r="G277" s="250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3"/>
      <c r="Z277" s="213"/>
      <c r="AA277" s="213"/>
      <c r="AB277" s="213"/>
      <c r="AC277" s="213"/>
      <c r="AD277" s="213"/>
      <c r="AE277" s="213"/>
      <c r="AF277" s="213"/>
      <c r="AG277" s="213" t="s">
        <v>319</v>
      </c>
      <c r="AH277" s="213"/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">
      <c r="A278" s="243">
        <v>94</v>
      </c>
      <c r="B278" s="244" t="s">
        <v>443</v>
      </c>
      <c r="C278" s="257" t="s">
        <v>444</v>
      </c>
      <c r="D278" s="245" t="s">
        <v>220</v>
      </c>
      <c r="E278" s="246">
        <v>205.94400999999999</v>
      </c>
      <c r="F278" s="247"/>
      <c r="G278" s="248">
        <f>ROUND(E278*F278,2)</f>
        <v>0</v>
      </c>
      <c r="H278" s="223"/>
      <c r="I278" s="222">
        <f>ROUND(E278*H278,2)</f>
        <v>0</v>
      </c>
      <c r="J278" s="223"/>
      <c r="K278" s="222">
        <f>ROUND(E278*J278,2)</f>
        <v>0</v>
      </c>
      <c r="L278" s="222">
        <v>21</v>
      </c>
      <c r="M278" s="222">
        <f>G278*(1+L278/100)</f>
        <v>0</v>
      </c>
      <c r="N278" s="222">
        <v>0</v>
      </c>
      <c r="O278" s="222">
        <f>ROUND(E278*N278,2)</f>
        <v>0</v>
      </c>
      <c r="P278" s="222">
        <v>0</v>
      </c>
      <c r="Q278" s="222">
        <f>ROUND(E278*P278,2)</f>
        <v>0</v>
      </c>
      <c r="R278" s="222"/>
      <c r="S278" s="222" t="s">
        <v>111</v>
      </c>
      <c r="T278" s="222" t="s">
        <v>111</v>
      </c>
      <c r="U278" s="222">
        <v>0</v>
      </c>
      <c r="V278" s="222">
        <f>ROUND(E278*U278,2)</f>
        <v>0</v>
      </c>
      <c r="W278" s="222"/>
      <c r="X278" s="222" t="s">
        <v>432</v>
      </c>
      <c r="Y278" s="213"/>
      <c r="Z278" s="213"/>
      <c r="AA278" s="213"/>
      <c r="AB278" s="213"/>
      <c r="AC278" s="213"/>
      <c r="AD278" s="213"/>
      <c r="AE278" s="213"/>
      <c r="AF278" s="213"/>
      <c r="AG278" s="213" t="s">
        <v>433</v>
      </c>
      <c r="AH278" s="213"/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x14ac:dyDescent="0.2">
      <c r="A279" s="231" t="s">
        <v>106</v>
      </c>
      <c r="B279" s="232" t="s">
        <v>79</v>
      </c>
      <c r="C279" s="252" t="s">
        <v>29</v>
      </c>
      <c r="D279" s="233"/>
      <c r="E279" s="234"/>
      <c r="F279" s="235"/>
      <c r="G279" s="236">
        <f>SUMIF(AG280:AG285,"&lt;&gt;NOR",G280:G285)</f>
        <v>0</v>
      </c>
      <c r="H279" s="230"/>
      <c r="I279" s="230">
        <f>SUM(I280:I285)</f>
        <v>0</v>
      </c>
      <c r="J279" s="230"/>
      <c r="K279" s="230">
        <f>SUM(K280:K285)</f>
        <v>0</v>
      </c>
      <c r="L279" s="230"/>
      <c r="M279" s="230">
        <f>SUM(M280:M285)</f>
        <v>0</v>
      </c>
      <c r="N279" s="230"/>
      <c r="O279" s="230">
        <f>SUM(O280:O285)</f>
        <v>0</v>
      </c>
      <c r="P279" s="230"/>
      <c r="Q279" s="230">
        <f>SUM(Q280:Q285)</f>
        <v>0</v>
      </c>
      <c r="R279" s="230"/>
      <c r="S279" s="230"/>
      <c r="T279" s="230"/>
      <c r="U279" s="230"/>
      <c r="V279" s="230">
        <f>SUM(V280:V285)</f>
        <v>0</v>
      </c>
      <c r="W279" s="230"/>
      <c r="X279" s="230"/>
      <c r="AG279" t="s">
        <v>107</v>
      </c>
    </row>
    <row r="280" spans="1:60" outlineLevel="1" x14ac:dyDescent="0.2">
      <c r="A280" s="237">
        <v>95</v>
      </c>
      <c r="B280" s="238" t="s">
        <v>445</v>
      </c>
      <c r="C280" s="253" t="s">
        <v>446</v>
      </c>
      <c r="D280" s="239" t="s">
        <v>447</v>
      </c>
      <c r="E280" s="240">
        <v>1</v>
      </c>
      <c r="F280" s="241"/>
      <c r="G280" s="242">
        <f>ROUND(E280*F280,2)</f>
        <v>0</v>
      </c>
      <c r="H280" s="223"/>
      <c r="I280" s="222">
        <f>ROUND(E280*H280,2)</f>
        <v>0</v>
      </c>
      <c r="J280" s="223"/>
      <c r="K280" s="222">
        <f>ROUND(E280*J280,2)</f>
        <v>0</v>
      </c>
      <c r="L280" s="222">
        <v>21</v>
      </c>
      <c r="M280" s="222">
        <f>G280*(1+L280/100)</f>
        <v>0</v>
      </c>
      <c r="N280" s="222">
        <v>0</v>
      </c>
      <c r="O280" s="222">
        <f>ROUND(E280*N280,2)</f>
        <v>0</v>
      </c>
      <c r="P280" s="222">
        <v>0</v>
      </c>
      <c r="Q280" s="222">
        <f>ROUND(E280*P280,2)</f>
        <v>0</v>
      </c>
      <c r="R280" s="222"/>
      <c r="S280" s="222" t="s">
        <v>111</v>
      </c>
      <c r="T280" s="222" t="s">
        <v>249</v>
      </c>
      <c r="U280" s="222">
        <v>0</v>
      </c>
      <c r="V280" s="222">
        <f>ROUND(E280*U280,2)</f>
        <v>0</v>
      </c>
      <c r="W280" s="222"/>
      <c r="X280" s="222" t="s">
        <v>448</v>
      </c>
      <c r="Y280" s="213"/>
      <c r="Z280" s="213"/>
      <c r="AA280" s="213"/>
      <c r="AB280" s="213"/>
      <c r="AC280" s="213"/>
      <c r="AD280" s="213"/>
      <c r="AE280" s="213"/>
      <c r="AF280" s="213"/>
      <c r="AG280" s="213" t="s">
        <v>449</v>
      </c>
      <c r="AH280" s="213"/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ht="33.75" outlineLevel="1" x14ac:dyDescent="0.2">
      <c r="A281" s="220"/>
      <c r="B281" s="221"/>
      <c r="C281" s="258" t="s">
        <v>450</v>
      </c>
      <c r="D281" s="250"/>
      <c r="E281" s="250"/>
      <c r="F281" s="250"/>
      <c r="G281" s="250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3"/>
      <c r="Z281" s="213"/>
      <c r="AA281" s="213"/>
      <c r="AB281" s="213"/>
      <c r="AC281" s="213"/>
      <c r="AD281" s="213"/>
      <c r="AE281" s="213"/>
      <c r="AF281" s="213"/>
      <c r="AG281" s="213" t="s">
        <v>319</v>
      </c>
      <c r="AH281" s="213"/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49" t="str">
        <f>C281</f>
        <v>Geodetické zaměření rohů stavby, stabilizace bodů a sestavení laviček. Vyhotovení protokolu o vytyčení stavby se seznamem souřadnic vytyčených bodů a jejich polohopisnými (S-JTSK) a výškopisnými (Bpv) hodnotami.</v>
      </c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37">
        <v>96</v>
      </c>
      <c r="B282" s="238" t="s">
        <v>451</v>
      </c>
      <c r="C282" s="253" t="s">
        <v>452</v>
      </c>
      <c r="D282" s="239" t="s">
        <v>447</v>
      </c>
      <c r="E282" s="240">
        <v>1</v>
      </c>
      <c r="F282" s="241"/>
      <c r="G282" s="242">
        <f>ROUND(E282*F282,2)</f>
        <v>0</v>
      </c>
      <c r="H282" s="223"/>
      <c r="I282" s="222">
        <f>ROUND(E282*H282,2)</f>
        <v>0</v>
      </c>
      <c r="J282" s="223"/>
      <c r="K282" s="222">
        <f>ROUND(E282*J282,2)</f>
        <v>0</v>
      </c>
      <c r="L282" s="222">
        <v>21</v>
      </c>
      <c r="M282" s="222">
        <f>G282*(1+L282/100)</f>
        <v>0</v>
      </c>
      <c r="N282" s="222">
        <v>0</v>
      </c>
      <c r="O282" s="222">
        <f>ROUND(E282*N282,2)</f>
        <v>0</v>
      </c>
      <c r="P282" s="222">
        <v>0</v>
      </c>
      <c r="Q282" s="222">
        <f>ROUND(E282*P282,2)</f>
        <v>0</v>
      </c>
      <c r="R282" s="222"/>
      <c r="S282" s="222" t="s">
        <v>111</v>
      </c>
      <c r="T282" s="222" t="s">
        <v>249</v>
      </c>
      <c r="U282" s="222">
        <v>0</v>
      </c>
      <c r="V282" s="222">
        <f>ROUND(E282*U282,2)</f>
        <v>0</v>
      </c>
      <c r="W282" s="222"/>
      <c r="X282" s="222" t="s">
        <v>448</v>
      </c>
      <c r="Y282" s="213"/>
      <c r="Z282" s="213"/>
      <c r="AA282" s="213"/>
      <c r="AB282" s="213"/>
      <c r="AC282" s="213"/>
      <c r="AD282" s="213"/>
      <c r="AE282" s="213"/>
      <c r="AF282" s="213"/>
      <c r="AG282" s="213" t="s">
        <v>449</v>
      </c>
      <c r="AH282" s="213"/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ht="22.5" outlineLevel="1" x14ac:dyDescent="0.2">
      <c r="A283" s="220"/>
      <c r="B283" s="221"/>
      <c r="C283" s="258" t="s">
        <v>453</v>
      </c>
      <c r="D283" s="250"/>
      <c r="E283" s="250"/>
      <c r="F283" s="250"/>
      <c r="G283" s="250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3"/>
      <c r="Z283" s="213"/>
      <c r="AA283" s="213"/>
      <c r="AB283" s="213"/>
      <c r="AC283" s="213"/>
      <c r="AD283" s="213"/>
      <c r="AE283" s="213"/>
      <c r="AF283" s="213"/>
      <c r="AG283" s="213" t="s">
        <v>319</v>
      </c>
      <c r="AH283" s="213"/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49" t="str">
        <f>C283</f>
        <v>Zaměření a vytýčení stávajících inženýrských sítí v místě stavby z hlediska jejich ochrany při provádění stavby.</v>
      </c>
      <c r="BB283" s="213"/>
      <c r="BC283" s="213"/>
      <c r="BD283" s="213"/>
      <c r="BE283" s="213"/>
      <c r="BF283" s="213"/>
      <c r="BG283" s="213"/>
      <c r="BH283" s="213"/>
    </row>
    <row r="284" spans="1:60" outlineLevel="1" x14ac:dyDescent="0.2">
      <c r="A284" s="237">
        <v>97</v>
      </c>
      <c r="B284" s="238" t="s">
        <v>454</v>
      </c>
      <c r="C284" s="253" t="s">
        <v>455</v>
      </c>
      <c r="D284" s="239" t="s">
        <v>447</v>
      </c>
      <c r="E284" s="240">
        <v>1</v>
      </c>
      <c r="F284" s="241"/>
      <c r="G284" s="242">
        <f>ROUND(E284*F284,2)</f>
        <v>0</v>
      </c>
      <c r="H284" s="223"/>
      <c r="I284" s="222">
        <f>ROUND(E284*H284,2)</f>
        <v>0</v>
      </c>
      <c r="J284" s="223"/>
      <c r="K284" s="222">
        <f>ROUND(E284*J284,2)</f>
        <v>0</v>
      </c>
      <c r="L284" s="222">
        <v>21</v>
      </c>
      <c r="M284" s="222">
        <f>G284*(1+L284/100)</f>
        <v>0</v>
      </c>
      <c r="N284" s="222">
        <v>0</v>
      </c>
      <c r="O284" s="222">
        <f>ROUND(E284*N284,2)</f>
        <v>0</v>
      </c>
      <c r="P284" s="222">
        <v>0</v>
      </c>
      <c r="Q284" s="222">
        <f>ROUND(E284*P284,2)</f>
        <v>0</v>
      </c>
      <c r="R284" s="222"/>
      <c r="S284" s="222" t="s">
        <v>111</v>
      </c>
      <c r="T284" s="222" t="s">
        <v>249</v>
      </c>
      <c r="U284" s="222">
        <v>0</v>
      </c>
      <c r="V284" s="222">
        <f>ROUND(E284*U284,2)</f>
        <v>0</v>
      </c>
      <c r="W284" s="222"/>
      <c r="X284" s="222" t="s">
        <v>448</v>
      </c>
      <c r="Y284" s="213"/>
      <c r="Z284" s="213"/>
      <c r="AA284" s="213"/>
      <c r="AB284" s="213"/>
      <c r="AC284" s="213"/>
      <c r="AD284" s="213"/>
      <c r="AE284" s="213"/>
      <c r="AF284" s="213"/>
      <c r="AG284" s="213" t="s">
        <v>449</v>
      </c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1" x14ac:dyDescent="0.2">
      <c r="A285" s="220"/>
      <c r="B285" s="221"/>
      <c r="C285" s="258" t="s">
        <v>456</v>
      </c>
      <c r="D285" s="250"/>
      <c r="E285" s="250"/>
      <c r="F285" s="250"/>
      <c r="G285" s="250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3"/>
      <c r="Z285" s="213"/>
      <c r="AA285" s="213"/>
      <c r="AB285" s="213"/>
      <c r="AC285" s="213"/>
      <c r="AD285" s="213"/>
      <c r="AE285" s="213"/>
      <c r="AF285" s="213"/>
      <c r="AG285" s="213" t="s">
        <v>319</v>
      </c>
      <c r="AH285" s="213"/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x14ac:dyDescent="0.2">
      <c r="A286" s="231" t="s">
        <v>106</v>
      </c>
      <c r="B286" s="232" t="s">
        <v>80</v>
      </c>
      <c r="C286" s="252" t="s">
        <v>30</v>
      </c>
      <c r="D286" s="233"/>
      <c r="E286" s="234"/>
      <c r="F286" s="235"/>
      <c r="G286" s="236">
        <f>SUMIF(AG287:AG292,"&lt;&gt;NOR",G287:G292)</f>
        <v>0</v>
      </c>
      <c r="H286" s="230"/>
      <c r="I286" s="230">
        <f>SUM(I287:I292)</f>
        <v>0</v>
      </c>
      <c r="J286" s="230"/>
      <c r="K286" s="230">
        <f>SUM(K287:K292)</f>
        <v>0</v>
      </c>
      <c r="L286" s="230"/>
      <c r="M286" s="230">
        <f>SUM(M287:M292)</f>
        <v>0</v>
      </c>
      <c r="N286" s="230"/>
      <c r="O286" s="230">
        <f>SUM(O287:O292)</f>
        <v>0</v>
      </c>
      <c r="P286" s="230"/>
      <c r="Q286" s="230">
        <f>SUM(Q287:Q292)</f>
        <v>0</v>
      </c>
      <c r="R286" s="230"/>
      <c r="S286" s="230"/>
      <c r="T286" s="230"/>
      <c r="U286" s="230"/>
      <c r="V286" s="230">
        <f>SUM(V287:V292)</f>
        <v>0</v>
      </c>
      <c r="W286" s="230"/>
      <c r="X286" s="230"/>
      <c r="AG286" t="s">
        <v>107</v>
      </c>
    </row>
    <row r="287" spans="1:60" outlineLevel="1" x14ac:dyDescent="0.2">
      <c r="A287" s="237">
        <v>98</v>
      </c>
      <c r="B287" s="238" t="s">
        <v>457</v>
      </c>
      <c r="C287" s="253" t="s">
        <v>458</v>
      </c>
      <c r="D287" s="239" t="s">
        <v>447</v>
      </c>
      <c r="E287" s="240">
        <v>1</v>
      </c>
      <c r="F287" s="241"/>
      <c r="G287" s="242">
        <f>ROUND(E287*F287,2)</f>
        <v>0</v>
      </c>
      <c r="H287" s="223"/>
      <c r="I287" s="222">
        <f>ROUND(E287*H287,2)</f>
        <v>0</v>
      </c>
      <c r="J287" s="223"/>
      <c r="K287" s="222">
        <f>ROUND(E287*J287,2)</f>
        <v>0</v>
      </c>
      <c r="L287" s="222">
        <v>21</v>
      </c>
      <c r="M287" s="222">
        <f>G287*(1+L287/100)</f>
        <v>0</v>
      </c>
      <c r="N287" s="222">
        <v>0</v>
      </c>
      <c r="O287" s="222">
        <f>ROUND(E287*N287,2)</f>
        <v>0</v>
      </c>
      <c r="P287" s="222">
        <v>0</v>
      </c>
      <c r="Q287" s="222">
        <f>ROUND(E287*P287,2)</f>
        <v>0</v>
      </c>
      <c r="R287" s="222"/>
      <c r="S287" s="222" t="s">
        <v>111</v>
      </c>
      <c r="T287" s="222" t="s">
        <v>249</v>
      </c>
      <c r="U287" s="222">
        <v>0</v>
      </c>
      <c r="V287" s="222">
        <f>ROUND(E287*U287,2)</f>
        <v>0</v>
      </c>
      <c r="W287" s="222"/>
      <c r="X287" s="222" t="s">
        <v>448</v>
      </c>
      <c r="Y287" s="213"/>
      <c r="Z287" s="213"/>
      <c r="AA287" s="213"/>
      <c r="AB287" s="213"/>
      <c r="AC287" s="213"/>
      <c r="AD287" s="213"/>
      <c r="AE287" s="213"/>
      <c r="AF287" s="213"/>
      <c r="AG287" s="213" t="s">
        <v>449</v>
      </c>
      <c r="AH287" s="213"/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ht="33.75" outlineLevel="1" x14ac:dyDescent="0.2">
      <c r="A288" s="220"/>
      <c r="B288" s="221"/>
      <c r="C288" s="258" t="s">
        <v>459</v>
      </c>
      <c r="D288" s="250"/>
      <c r="E288" s="250"/>
      <c r="F288" s="250"/>
      <c r="G288" s="250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319</v>
      </c>
      <c r="AH288" s="213"/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49" t="str">
        <f>C288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">
      <c r="A289" s="237">
        <v>99</v>
      </c>
      <c r="B289" s="238" t="s">
        <v>460</v>
      </c>
      <c r="C289" s="253" t="s">
        <v>461</v>
      </c>
      <c r="D289" s="239" t="s">
        <v>447</v>
      </c>
      <c r="E289" s="240">
        <v>1</v>
      </c>
      <c r="F289" s="241"/>
      <c r="G289" s="242">
        <f>ROUND(E289*F289,2)</f>
        <v>0</v>
      </c>
      <c r="H289" s="223"/>
      <c r="I289" s="222">
        <f>ROUND(E289*H289,2)</f>
        <v>0</v>
      </c>
      <c r="J289" s="223"/>
      <c r="K289" s="222">
        <f>ROUND(E289*J289,2)</f>
        <v>0</v>
      </c>
      <c r="L289" s="222">
        <v>21</v>
      </c>
      <c r="M289" s="222">
        <f>G289*(1+L289/100)</f>
        <v>0</v>
      </c>
      <c r="N289" s="222">
        <v>0</v>
      </c>
      <c r="O289" s="222">
        <f>ROUND(E289*N289,2)</f>
        <v>0</v>
      </c>
      <c r="P289" s="222">
        <v>0</v>
      </c>
      <c r="Q289" s="222">
        <f>ROUND(E289*P289,2)</f>
        <v>0</v>
      </c>
      <c r="R289" s="222"/>
      <c r="S289" s="222" t="s">
        <v>111</v>
      </c>
      <c r="T289" s="222" t="s">
        <v>249</v>
      </c>
      <c r="U289" s="222">
        <v>0</v>
      </c>
      <c r="V289" s="222">
        <f>ROUND(E289*U289,2)</f>
        <v>0</v>
      </c>
      <c r="W289" s="222"/>
      <c r="X289" s="222" t="s">
        <v>448</v>
      </c>
      <c r="Y289" s="213"/>
      <c r="Z289" s="213"/>
      <c r="AA289" s="213"/>
      <c r="AB289" s="213"/>
      <c r="AC289" s="213"/>
      <c r="AD289" s="213"/>
      <c r="AE289" s="213"/>
      <c r="AF289" s="213"/>
      <c r="AG289" s="213" t="s">
        <v>449</v>
      </c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ht="45" outlineLevel="1" x14ac:dyDescent="0.2">
      <c r="A290" s="220"/>
      <c r="B290" s="221"/>
      <c r="C290" s="258" t="s">
        <v>462</v>
      </c>
      <c r="D290" s="250"/>
      <c r="E290" s="250"/>
      <c r="F290" s="250"/>
      <c r="G290" s="250"/>
      <c r="H290" s="222"/>
      <c r="I290" s="222"/>
      <c r="J290" s="222"/>
      <c r="K290" s="222"/>
      <c r="L290" s="222"/>
      <c r="M290" s="222"/>
      <c r="N290" s="222"/>
      <c r="O290" s="222"/>
      <c r="P290" s="222"/>
      <c r="Q290" s="222"/>
      <c r="R290" s="222"/>
      <c r="S290" s="222"/>
      <c r="T290" s="222"/>
      <c r="U290" s="222"/>
      <c r="V290" s="222"/>
      <c r="W290" s="222"/>
      <c r="X290" s="222"/>
      <c r="Y290" s="213"/>
      <c r="Z290" s="213"/>
      <c r="AA290" s="213"/>
      <c r="AB290" s="213"/>
      <c r="AC290" s="213"/>
      <c r="AD290" s="213"/>
      <c r="AE290" s="213"/>
      <c r="AF290" s="213"/>
      <c r="AG290" s="213" t="s">
        <v>319</v>
      </c>
      <c r="AH290" s="213"/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49" t="str">
        <f>C290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">
      <c r="A291" s="237">
        <v>100</v>
      </c>
      <c r="B291" s="238" t="s">
        <v>463</v>
      </c>
      <c r="C291" s="253" t="s">
        <v>464</v>
      </c>
      <c r="D291" s="239" t="s">
        <v>447</v>
      </c>
      <c r="E291" s="240">
        <v>1</v>
      </c>
      <c r="F291" s="241"/>
      <c r="G291" s="242">
        <f>ROUND(E291*F291,2)</f>
        <v>0</v>
      </c>
      <c r="H291" s="223"/>
      <c r="I291" s="222">
        <f>ROUND(E291*H291,2)</f>
        <v>0</v>
      </c>
      <c r="J291" s="223"/>
      <c r="K291" s="222">
        <f>ROUND(E291*J291,2)</f>
        <v>0</v>
      </c>
      <c r="L291" s="222">
        <v>21</v>
      </c>
      <c r="M291" s="222">
        <f>G291*(1+L291/100)</f>
        <v>0</v>
      </c>
      <c r="N291" s="222">
        <v>0</v>
      </c>
      <c r="O291" s="222">
        <f>ROUND(E291*N291,2)</f>
        <v>0</v>
      </c>
      <c r="P291" s="222">
        <v>0</v>
      </c>
      <c r="Q291" s="222">
        <f>ROUND(E291*P291,2)</f>
        <v>0</v>
      </c>
      <c r="R291" s="222"/>
      <c r="S291" s="222" t="s">
        <v>248</v>
      </c>
      <c r="T291" s="222" t="s">
        <v>249</v>
      </c>
      <c r="U291" s="222">
        <v>0</v>
      </c>
      <c r="V291" s="222">
        <f>ROUND(E291*U291,2)</f>
        <v>0</v>
      </c>
      <c r="W291" s="222"/>
      <c r="X291" s="222" t="s">
        <v>448</v>
      </c>
      <c r="Y291" s="213"/>
      <c r="Z291" s="213"/>
      <c r="AA291" s="213"/>
      <c r="AB291" s="213"/>
      <c r="AC291" s="213"/>
      <c r="AD291" s="213"/>
      <c r="AE291" s="213"/>
      <c r="AF291" s="213"/>
      <c r="AG291" s="213" t="s">
        <v>449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ht="22.5" outlineLevel="1" x14ac:dyDescent="0.2">
      <c r="A292" s="220"/>
      <c r="B292" s="221"/>
      <c r="C292" s="258" t="s">
        <v>465</v>
      </c>
      <c r="D292" s="250"/>
      <c r="E292" s="250"/>
      <c r="F292" s="250"/>
      <c r="G292" s="250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3"/>
      <c r="Z292" s="213"/>
      <c r="AA292" s="213"/>
      <c r="AB292" s="213"/>
      <c r="AC292" s="213"/>
      <c r="AD292" s="213"/>
      <c r="AE292" s="213"/>
      <c r="AF292" s="213"/>
      <c r="AG292" s="213" t="s">
        <v>319</v>
      </c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49" t="str">
        <f>C292</f>
        <v>Náklady pro zdárné a kompletní dokončení stavby, které vzniknou např. v souvislosti se zajištěním dalších požadavků zadavatele.</v>
      </c>
      <c r="BB292" s="213"/>
      <c r="BC292" s="213"/>
      <c r="BD292" s="213"/>
      <c r="BE292" s="213"/>
      <c r="BF292" s="213"/>
      <c r="BG292" s="213"/>
      <c r="BH292" s="213"/>
    </row>
    <row r="293" spans="1:60" x14ac:dyDescent="0.2">
      <c r="A293" s="3"/>
      <c r="B293" s="4"/>
      <c r="C293" s="259"/>
      <c r="D293" s="6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AE293">
        <v>15</v>
      </c>
      <c r="AF293">
        <v>21</v>
      </c>
      <c r="AG293" t="s">
        <v>93</v>
      </c>
    </row>
    <row r="294" spans="1:60" x14ac:dyDescent="0.2">
      <c r="A294" s="216"/>
      <c r="B294" s="217" t="s">
        <v>31</v>
      </c>
      <c r="C294" s="260"/>
      <c r="D294" s="218"/>
      <c r="E294" s="219"/>
      <c r="F294" s="219"/>
      <c r="G294" s="251">
        <f>G8+G101+G123+G132+G240+G256+G259+G268+G270+G279+G286</f>
        <v>0</v>
      </c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AE294">
        <f>SUMIF(L7:L292,AE293,G7:G292)</f>
        <v>0</v>
      </c>
      <c r="AF294">
        <f>SUMIF(L7:L292,AF293,G7:G292)</f>
        <v>0</v>
      </c>
      <c r="AG294" t="s">
        <v>466</v>
      </c>
    </row>
    <row r="295" spans="1:60" x14ac:dyDescent="0.2">
      <c r="A295" s="3"/>
      <c r="B295" s="4"/>
      <c r="C295" s="259"/>
      <c r="D295" s="6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60" x14ac:dyDescent="0.2">
      <c r="C296" s="261"/>
      <c r="D296" s="10"/>
      <c r="AG296" t="s">
        <v>467</v>
      </c>
    </row>
    <row r="297" spans="1:60" x14ac:dyDescent="0.2">
      <c r="D297" s="10"/>
    </row>
    <row r="298" spans="1:60" x14ac:dyDescent="0.2">
      <c r="D298" s="10"/>
    </row>
    <row r="299" spans="1:60" x14ac:dyDescent="0.2">
      <c r="D299" s="10"/>
    </row>
    <row r="300" spans="1:60" x14ac:dyDescent="0.2">
      <c r="D300" s="10"/>
    </row>
    <row r="301" spans="1:60" x14ac:dyDescent="0.2">
      <c r="D301" s="10"/>
    </row>
    <row r="302" spans="1:60" x14ac:dyDescent="0.2">
      <c r="D302" s="10"/>
    </row>
    <row r="303" spans="1:60" x14ac:dyDescent="0.2">
      <c r="D303" s="10"/>
    </row>
    <row r="304" spans="1:60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</sheetData>
  <mergeCells count="18">
    <mergeCell ref="C285:G285"/>
    <mergeCell ref="C288:G288"/>
    <mergeCell ref="C290:G290"/>
    <mergeCell ref="C292:G292"/>
    <mergeCell ref="C174:G174"/>
    <mergeCell ref="C272:G272"/>
    <mergeCell ref="C274:G274"/>
    <mergeCell ref="C277:G277"/>
    <mergeCell ref="C281:G281"/>
    <mergeCell ref="C283:G283"/>
    <mergeCell ref="A1:G1"/>
    <mergeCell ref="C2:G2"/>
    <mergeCell ref="C3:G3"/>
    <mergeCell ref="C4:G4"/>
    <mergeCell ref="C166:G166"/>
    <mergeCell ref="C168:G168"/>
    <mergeCell ref="C170:G170"/>
    <mergeCell ref="C172:G172"/>
  </mergeCells>
  <pageMargins left="0.59055118110236227" right="0.19685039370078741" top="0.78740157480314965" bottom="0.78740157480314965" header="0.31496062992125984" footer="0.31496062992125984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_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'_ 001 Pol'!Názvy_tisku</vt:lpstr>
      <vt:lpstr>oadresa</vt:lpstr>
      <vt:lpstr>Stavba!Objednatel</vt:lpstr>
      <vt:lpstr>Stavba!Objekt</vt:lpstr>
      <vt:lpstr>'_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Novotný</dc:creator>
  <cp:lastModifiedBy>Aleš Novotný</cp:lastModifiedBy>
  <cp:lastPrinted>2019-03-19T12:27:02Z</cp:lastPrinted>
  <dcterms:created xsi:type="dcterms:W3CDTF">2009-04-08T07:15:50Z</dcterms:created>
  <dcterms:modified xsi:type="dcterms:W3CDTF">2019-11-13T09:56:11Z</dcterms:modified>
</cp:coreProperties>
</file>