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ace\prace_zak\Zak-A_M\Hokr_M\nabrezi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_ 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'_ 2 Pol'!$6:$7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'_ 2 Pol'!$A$1:$X$228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24" i="12" l="1"/>
  <c r="BA220" i="12"/>
  <c r="BA218" i="12"/>
  <c r="BA215" i="12"/>
  <c r="BA211" i="12"/>
  <c r="BA209" i="12"/>
  <c r="BA169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20" i="12"/>
  <c r="M20" i="12" s="1"/>
  <c r="I20" i="12"/>
  <c r="K20" i="12"/>
  <c r="O20" i="12"/>
  <c r="Q20" i="12"/>
  <c r="V20" i="12"/>
  <c r="G28" i="12"/>
  <c r="M28" i="12" s="1"/>
  <c r="I28" i="12"/>
  <c r="K28" i="12"/>
  <c r="O28" i="12"/>
  <c r="Q28" i="12"/>
  <c r="V28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65" i="12"/>
  <c r="M65" i="12" s="1"/>
  <c r="I65" i="12"/>
  <c r="K65" i="12"/>
  <c r="O65" i="12"/>
  <c r="Q65" i="12"/>
  <c r="V65" i="12"/>
  <c r="G72" i="12"/>
  <c r="M72" i="12" s="1"/>
  <c r="I72" i="12"/>
  <c r="K72" i="12"/>
  <c r="O72" i="12"/>
  <c r="Q72" i="12"/>
  <c r="V72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4" i="12"/>
  <c r="G83" i="12" s="1"/>
  <c r="I50" i="1" s="1"/>
  <c r="I84" i="12"/>
  <c r="I83" i="12" s="1"/>
  <c r="K84" i="12"/>
  <c r="K83" i="12" s="1"/>
  <c r="O84" i="12"/>
  <c r="O83" i="12" s="1"/>
  <c r="Q84" i="12"/>
  <c r="Q83" i="12" s="1"/>
  <c r="V84" i="12"/>
  <c r="V83" i="12" s="1"/>
  <c r="G90" i="12"/>
  <c r="G89" i="12" s="1"/>
  <c r="I51" i="1" s="1"/>
  <c r="I90" i="12"/>
  <c r="I89" i="12" s="1"/>
  <c r="K90" i="12"/>
  <c r="K89" i="12" s="1"/>
  <c r="O90" i="12"/>
  <c r="O89" i="12" s="1"/>
  <c r="Q90" i="12"/>
  <c r="Q89" i="12" s="1"/>
  <c r="V90" i="12"/>
  <c r="V89" i="12" s="1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5" i="12"/>
  <c r="M135" i="12" s="1"/>
  <c r="I135" i="12"/>
  <c r="K135" i="12"/>
  <c r="O135" i="12"/>
  <c r="Q135" i="12"/>
  <c r="V135" i="12"/>
  <c r="G139" i="12"/>
  <c r="M139" i="12" s="1"/>
  <c r="I139" i="12"/>
  <c r="K139" i="12"/>
  <c r="O139" i="12"/>
  <c r="Q139" i="12"/>
  <c r="V139" i="12"/>
  <c r="G141" i="12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M165" i="12" s="1"/>
  <c r="I165" i="12"/>
  <c r="K165" i="12"/>
  <c r="O165" i="12"/>
  <c r="Q165" i="12"/>
  <c r="V165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6" i="12"/>
  <c r="M176" i="12" s="1"/>
  <c r="M175" i="12" s="1"/>
  <c r="I176" i="12"/>
  <c r="I175" i="12" s="1"/>
  <c r="K176" i="12"/>
  <c r="K175" i="12" s="1"/>
  <c r="O176" i="12"/>
  <c r="O175" i="12" s="1"/>
  <c r="Q176" i="12"/>
  <c r="Q175" i="12" s="1"/>
  <c r="V176" i="12"/>
  <c r="V175" i="12" s="1"/>
  <c r="G180" i="12"/>
  <c r="M180" i="12" s="1"/>
  <c r="I180" i="12"/>
  <c r="K180" i="12"/>
  <c r="O180" i="12"/>
  <c r="Q180" i="12"/>
  <c r="V180" i="12"/>
  <c r="G182" i="12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G198" i="12"/>
  <c r="G197" i="12" s="1"/>
  <c r="I56" i="1" s="1"/>
  <c r="I198" i="12"/>
  <c r="I197" i="12" s="1"/>
  <c r="K198" i="12"/>
  <c r="K197" i="12" s="1"/>
  <c r="O198" i="12"/>
  <c r="O197" i="12" s="1"/>
  <c r="Q198" i="12"/>
  <c r="Q197" i="12" s="1"/>
  <c r="V198" i="12"/>
  <c r="V197" i="12" s="1"/>
  <c r="G200" i="12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M214" i="12" s="1"/>
  <c r="I214" i="12"/>
  <c r="K214" i="12"/>
  <c r="O214" i="12"/>
  <c r="Q214" i="12"/>
  <c r="V214" i="12"/>
  <c r="G217" i="12"/>
  <c r="I217" i="12"/>
  <c r="K217" i="12"/>
  <c r="M217" i="12"/>
  <c r="O217" i="12"/>
  <c r="Q217" i="12"/>
  <c r="V217" i="12"/>
  <c r="G219" i="12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AE226" i="12"/>
  <c r="F41" i="1" s="1"/>
  <c r="I18" i="1"/>
  <c r="I17" i="1"/>
  <c r="I207" i="12" l="1"/>
  <c r="K216" i="12"/>
  <c r="G216" i="12"/>
  <c r="I59" i="1" s="1"/>
  <c r="I20" i="1" s="1"/>
  <c r="AF226" i="12"/>
  <c r="Q216" i="12"/>
  <c r="I216" i="12"/>
  <c r="Q207" i="12"/>
  <c r="V207" i="12"/>
  <c r="O207" i="12"/>
  <c r="Q199" i="12"/>
  <c r="I199" i="12"/>
  <c r="V199" i="12"/>
  <c r="O199" i="12"/>
  <c r="K179" i="12"/>
  <c r="G179" i="12"/>
  <c r="I55" i="1" s="1"/>
  <c r="Q179" i="12"/>
  <c r="I179" i="12"/>
  <c r="G175" i="12"/>
  <c r="I54" i="1" s="1"/>
  <c r="K138" i="12"/>
  <c r="G138" i="12"/>
  <c r="I53" i="1" s="1"/>
  <c r="Q138" i="12"/>
  <c r="I138" i="12"/>
  <c r="K96" i="12"/>
  <c r="G96" i="12"/>
  <c r="I52" i="1" s="1"/>
  <c r="Q96" i="12"/>
  <c r="I96" i="12"/>
  <c r="V8" i="12"/>
  <c r="O8" i="12"/>
  <c r="V216" i="12"/>
  <c r="O216" i="12"/>
  <c r="K207" i="12"/>
  <c r="G207" i="12"/>
  <c r="I58" i="1" s="1"/>
  <c r="I19" i="1" s="1"/>
  <c r="K199" i="12"/>
  <c r="G199" i="12"/>
  <c r="I57" i="1" s="1"/>
  <c r="V179" i="12"/>
  <c r="O179" i="12"/>
  <c r="V138" i="12"/>
  <c r="O138" i="12"/>
  <c r="V96" i="12"/>
  <c r="O96" i="12"/>
  <c r="M90" i="12"/>
  <c r="M89" i="12" s="1"/>
  <c r="K8" i="12"/>
  <c r="Q8" i="12"/>
  <c r="I8" i="12"/>
  <c r="F39" i="1"/>
  <c r="F40" i="1"/>
  <c r="M8" i="12"/>
  <c r="M219" i="12"/>
  <c r="M216" i="12" s="1"/>
  <c r="M208" i="12"/>
  <c r="M207" i="12" s="1"/>
  <c r="M200" i="12"/>
  <c r="M199" i="12" s="1"/>
  <c r="M198" i="12"/>
  <c r="M197" i="12" s="1"/>
  <c r="M182" i="12"/>
  <c r="M179" i="12" s="1"/>
  <c r="M141" i="12"/>
  <c r="M138" i="12" s="1"/>
  <c r="M99" i="12"/>
  <c r="M96" i="12" s="1"/>
  <c r="G8" i="12"/>
  <c r="M84" i="12"/>
  <c r="M83" i="12" s="1"/>
  <c r="J28" i="1"/>
  <c r="J26" i="1"/>
  <c r="G38" i="1"/>
  <c r="F38" i="1"/>
  <c r="J23" i="1"/>
  <c r="J24" i="1"/>
  <c r="J25" i="1"/>
  <c r="J27" i="1"/>
  <c r="E24" i="1"/>
  <c r="E26" i="1"/>
  <c r="F42" i="1" l="1"/>
  <c r="I49" i="1"/>
  <c r="G226" i="12"/>
  <c r="G41" i="1"/>
  <c r="H41" i="1" s="1"/>
  <c r="I41" i="1" s="1"/>
  <c r="G40" i="1"/>
  <c r="H40" i="1" s="1"/>
  <c r="I40" i="1" s="1"/>
  <c r="G39" i="1"/>
  <c r="G42" i="1" s="1"/>
  <c r="G25" i="1" s="1"/>
  <c r="A25" i="1" s="1"/>
  <c r="H39" i="1" l="1"/>
  <c r="H42" i="1" s="1"/>
  <c r="I16" i="1"/>
  <c r="I21" i="1" s="1"/>
  <c r="I60" i="1"/>
  <c r="A26" i="1"/>
  <c r="G26" i="1"/>
  <c r="I39" i="1"/>
  <c r="I42" i="1" s="1"/>
  <c r="G23" i="1"/>
  <c r="A23" i="1" s="1"/>
  <c r="G28" i="1"/>
  <c r="A24" i="1" l="1"/>
  <c r="G24" i="1"/>
  <c r="A27" i="1" s="1"/>
  <c r="J50" i="1"/>
  <c r="J55" i="1"/>
  <c r="J53" i="1"/>
  <c r="J51" i="1"/>
  <c r="J54" i="1"/>
  <c r="J52" i="1"/>
  <c r="J49" i="1"/>
  <c r="J59" i="1"/>
  <c r="J58" i="1"/>
  <c r="J57" i="1"/>
  <c r="J56" i="1"/>
  <c r="J41" i="1"/>
  <c r="J39" i="1"/>
  <c r="J42" i="1" s="1"/>
  <c r="J40" i="1"/>
  <c r="A29" i="1" l="1"/>
  <c r="G29" i="1"/>
  <c r="G27" i="1" s="1"/>
  <c r="J6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Aleš Novotný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<sst xmlns="http://schemas.openxmlformats.org/spreadsheetml/2006/main" count="1023" uniqueCount="399">
  <si>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</si>
  <si>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</si>
  <si>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</si>
  <si>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</si>
  <si>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</si>
  <si>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</si>
  <si>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</si>
  <si>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</si>
  <si>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</si>
  <si>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</si>
  <si>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</si>
  <si>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</si>
  <si>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</si>
  <si>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</si>
  <si>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</si>
  <si>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</si>
  <si>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</si>
  <si>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</si>
  <si>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</si>
  <si>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</si>
  <si>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</si>
  <si>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</si>
  <si>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</si>
  <si>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</si>
  <si>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</si>
  <si>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</si>
  <si>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</si>
  <si>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</si>
  <si>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</si>
  <si>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</si>
  <si>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</si>
  <si>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</si>
  <si>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</si>
  <si>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</si>
  <si>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</si>
  <si>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</si>
  <si>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</si>
  <si>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</si>
  <si>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</si>
  <si>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</si>
  <si>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</si>
  <si>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</t>
  </si>
  <si>
    <t>Rekonstrukce kanalizace - kamenina</t>
  </si>
  <si>
    <t>_</t>
  </si>
  <si>
    <t>Objekt:</t>
  </si>
  <si>
    <t>Rozpočet:</t>
  </si>
  <si>
    <t>2019/531</t>
  </si>
  <si>
    <t>Rekonstrukce kanalizace na nábřeží Otavy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</si>
  <si>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</si>
  <si>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</si>
  <si>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</si>
  <si>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</si>
  <si>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</si>
  <si>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</si>
  <si>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</si>
  <si>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</si>
  <si>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</si>
  <si>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5</t>
  </si>
  <si>
    <t>Komunikace</t>
  </si>
  <si>
    <t>8</t>
  </si>
  <si>
    <t>Trubní vedení</t>
  </si>
  <si>
    <t>89</t>
  </si>
  <si>
    <t>Ostatní konstrukce na trubním vedení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</si>
  <si>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</si>
  <si>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</si>
  <si>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</si>
  <si>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</si>
  <si>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</si>
  <si>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</si>
  <si>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</si>
  <si>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</si>
  <si>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</si>
  <si>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</si>
  <si>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</si>
  <si>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</si>
  <si>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</si>
  <si>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</si>
  <si>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</si>
  <si>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</si>
  <si>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</si>
  <si>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</si>
  <si>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</si>
  <si>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</si>
  <si>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</si>
  <si>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</si>
  <si>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</si>
  <si>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</si>
  <si>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</si>
  <si>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</si>
  <si>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</si>
  <si>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</si>
  <si>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</si>
  <si>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</si>
  <si>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</si>
  <si>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</si>
  <si>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</si>
  <si>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</si>
  <si>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</si>
  <si>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</si>
  <si>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</si>
  <si>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</si>
  <si>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113109310R00</t>
  </si>
  <si>
    <t>Odstranění podkladu pl.50 m2, bet.prostý tl.10 cm</t>
  </si>
  <si>
    <t>m2</t>
  </si>
  <si>
    <t>RTS 20/ I</t>
  </si>
  <si>
    <t>RTS 19/ II</t>
  </si>
  <si>
    <t>Práce</t>
  </si>
  <si>
    <t>POL1_</t>
  </si>
  <si>
    <t>119001401R00</t>
  </si>
  <si>
    <t>Dočasné zajištění ocelového potrubí do DN 200 mm</t>
  </si>
  <si>
    <t>m</t>
  </si>
  <si>
    <t>podzemní vedení - křížení : 0,9*2</t>
  </si>
  <si>
    <t>VV</t>
  </si>
  <si>
    <t>119001421R00</t>
  </si>
  <si>
    <t>Dočasné zajištění kabelů - do počtu 3 kabelů</t>
  </si>
  <si>
    <t>podzemní vedení - souběh : 55,0</t>
  </si>
  <si>
    <t>130001101R00</t>
  </si>
  <si>
    <t>Příplatek za ztížené hloubení v blízkosti vedení</t>
  </si>
  <si>
    <t>m3</t>
  </si>
  <si>
    <t>podzemní vedení - souběh : 0,9*1,5*55,0</t>
  </si>
  <si>
    <t>podzemní vedení - křížení : 1,3*1,5*0,9</t>
  </si>
  <si>
    <t>přípojky:P1-P7 : 0,8*1,4*(5+5+4+4+3+2+4)</t>
  </si>
  <si>
    <t>P8-P10 : 0,8*1,55*(3+3+2)</t>
  </si>
  <si>
    <t>P11, P12 : 0,8*1,65*(2+2)</t>
  </si>
  <si>
    <t>132301211R00</t>
  </si>
  <si>
    <t>Hloubení rýh š.do 200 cm hor.4 do 100 m3, STROJNĚ</t>
  </si>
  <si>
    <t>DN400: úsek Š1 - Š5 : 0,9*((1,46+1,40)/2*26,2+(1,40+1,42)/2*29,2)</t>
  </si>
  <si>
    <t>úsek Š5 - Š8 : 0,9*(1,42+1,81)/2*43,6</t>
  </si>
  <si>
    <t>přípojky: P1 - P7 : 0,8*1,4*(5+5+4+4+3+2+4)</t>
  </si>
  <si>
    <t>UV : 0,8*1,55*3,0</t>
  </si>
  <si>
    <t>P8 - P10 : 0,8*1,55*(3+3+2)</t>
  </si>
  <si>
    <t>výkop kolem opravovaných šachet : 3*(1,5*0,8*(1,5+1,3+0,8*2)*2)</t>
  </si>
  <si>
    <t>151101101R00</t>
  </si>
  <si>
    <t>Pažení a rozepření stěn rýh - příložné - hl.do 2 m</t>
  </si>
  <si>
    <t>DN400: úsek Š1 - Š5 : 2*((1,46+1,40)/2*26,2+(1,40+1,42)/2*29,2)</t>
  </si>
  <si>
    <t>úsek Š5 - Š8 : 2*(1,42+1,81)/2*43,6</t>
  </si>
  <si>
    <t>přípojky:P1-P7 : 2*1,4*(5+5+4+4+3+2+4)</t>
  </si>
  <si>
    <t>UV : 2*1,55*3,0</t>
  </si>
  <si>
    <t>P8-P10 : 2*1,55*(3+3+2)</t>
  </si>
  <si>
    <t>P11, P12 : 2*1,65*(2+2)</t>
  </si>
  <si>
    <t>151101111R00</t>
  </si>
  <si>
    <t>Odstranění pažení stěn rýh - příložné - hl. do 2 m</t>
  </si>
  <si>
    <t>Odkaz na mn. položky pořadí 6 : 421,00400</t>
  </si>
  <si>
    <t>151101201R00</t>
  </si>
  <si>
    <t>Pažení stěn výkopu - příložné - hloubky do 4 m</t>
  </si>
  <si>
    <t>výkop kolem opravovaných šachet : 3*(1,5*(1,5+1,3+0,8*2*2)*2)</t>
  </si>
  <si>
    <t>151101211R00</t>
  </si>
  <si>
    <t>Odstranění pažení stěn - příložné - hl. do 4 m</t>
  </si>
  <si>
    <t>Odkaz na mn. položky pořadí 8 : 54,00000</t>
  </si>
  <si>
    <t>151101301R00</t>
  </si>
  <si>
    <t>Rozepření stěn pažení - příložné -  hl. do 4 m</t>
  </si>
  <si>
    <t>kolem opravovaných šachet : 3*(1,5*0,8*(1,5+1,3+0,8*2)*2)</t>
  </si>
  <si>
    <t>151101311R00</t>
  </si>
  <si>
    <t>Odstranění rozepření stěn - příložné - hl. do 4 m</t>
  </si>
  <si>
    <t>Odkaz na mn. položky pořadí 10 : 31,68000</t>
  </si>
  <si>
    <t>161101101R00</t>
  </si>
  <si>
    <t>Svislé přemístění výkopku z hor.1-4 do 2,5 m</t>
  </si>
  <si>
    <t xml:space="preserve">rýha š. do 200 cm d0 100 m3 - 100% objemu (hloubení po částech) : </t>
  </si>
  <si>
    <t>Odkaz na mn. položky pořadí 5 : 214,98680</t>
  </si>
  <si>
    <t>162201102R00</t>
  </si>
  <si>
    <t>Vodorovné přemístění výkopku z hor.1-4 do 50 m</t>
  </si>
  <si>
    <t>výkopek pro zásyp ze staveništní skládky : 75,47</t>
  </si>
  <si>
    <t>162601102R00</t>
  </si>
  <si>
    <t>Vodorovné přemístění výkopku z hor.1-4 do 5000 m</t>
  </si>
  <si>
    <t>výkopek na skládku : 183,31+31,68</t>
  </si>
  <si>
    <t>výkopek pro zásyp na staveništní skládku : 75,47</t>
  </si>
  <si>
    <t>167101101R00</t>
  </si>
  <si>
    <t>Nakládání výkopku z hor.1-4 v množství do 100 m3</t>
  </si>
  <si>
    <t>174101101R00</t>
  </si>
  <si>
    <t>Zásyp jam, rýh, šachet se zhutněním</t>
  </si>
  <si>
    <t xml:space="preserve">zásyp výkopkem : </t>
  </si>
  <si>
    <t>DN400: úsek Š1 - Š5 : 0,9*(((1,46+1,40)/2-0,15-0,70-0,3)*26,2+((1,40+1,42)/2-0,15-0,70-0,3)*29,2)</t>
  </si>
  <si>
    <t>úsek Š5 - Š8 : 0,9*((1,42+1,81)/2-0,15-0,70-0,3)*43,6</t>
  </si>
  <si>
    <t>přípojky:P1-P7 : 0,8*((1,4-0,15-0,45-0,3)*(5+4+3+2+4)+(1,4-0,15-0,50-0,3)*(5+4))</t>
  </si>
  <si>
    <t>UV : 0,8*(1,55-0,15-0,50-0,3)*3,0</t>
  </si>
  <si>
    <t>P8-P10 : 0,8*(1,55-0,15-0,45-0,3)*(3+3+2)</t>
  </si>
  <si>
    <t>P11, P12 : 0,8*(1,65-0,15-0,45-0,3)*(2+2)</t>
  </si>
  <si>
    <t>kolem opravovaných šachet : 3*((1,5-0,3)*0,8*(1,5+1,3+0,8*2)*2)</t>
  </si>
  <si>
    <t>175101101R00</t>
  </si>
  <si>
    <t>Obsyp potrubí bez prohození sypaniny</t>
  </si>
  <si>
    <t xml:space="preserve">písek 0/4 : </t>
  </si>
  <si>
    <t>DN400: úsek Š1 - Š8 : (0,9*0,7-pi*0,400*0,400/4)*(26,2+29,2+43,6)</t>
  </si>
  <si>
    <t>přípojky:P1-P7 : 0,8*0,45*(5+4+3+2+4)+(0,8*0,50-pi*0,200*0,200/4)*(5+4)</t>
  </si>
  <si>
    <t>UV : 0,8*0,50*3,0</t>
  </si>
  <si>
    <t>P8-P10 : 0,8*0,45*(3+3+2)</t>
  </si>
  <si>
    <t>P11, P12 : 0,8*0,45*(2+2)</t>
  </si>
  <si>
    <t>181201102R00</t>
  </si>
  <si>
    <t>Úprava pláně v násypech v hor. 1-4, se zhutněním</t>
  </si>
  <si>
    <t xml:space="preserve">oprava štěrkové cesty : </t>
  </si>
  <si>
    <t>DN400: úsek Š1 - Š8 : 0,9*(26,2+29,2+43,6)</t>
  </si>
  <si>
    <t>přípojky: P1 - P12 : 0,8*(5+5+4+4+3+2+4+3+3+2+2+2)</t>
  </si>
  <si>
    <t>UV : 0,8*3,0</t>
  </si>
  <si>
    <t>kolem opravovaných šachet : 3*0,8*(1,5+1,3+0,8*2)*2</t>
  </si>
  <si>
    <t>199000002R00</t>
  </si>
  <si>
    <t>Poplatek za skládku horniny 1- 4</t>
  </si>
  <si>
    <t>přebytečný výkopek : 183,31+31,68-75,47</t>
  </si>
  <si>
    <t>583312004R</t>
  </si>
  <si>
    <t>Kamenivo těžené frakce  0/4</t>
  </si>
  <si>
    <t>t</t>
  </si>
  <si>
    <t>SPCM</t>
  </si>
  <si>
    <t>Specifikace</t>
  </si>
  <si>
    <t>POL3_</t>
  </si>
  <si>
    <t xml:space="preserve">spotřeba 1,8 t/m3 : </t>
  </si>
  <si>
    <t>Odkaz na mn. položky pořadí 17 : 65,24655*1,8</t>
  </si>
  <si>
    <t>451572111R00</t>
  </si>
  <si>
    <t>Lože pod potrubí z kameniva těženého 0 - 4 mm</t>
  </si>
  <si>
    <t>DN400: úsek Š1 - Š8 : 0,9*0,15*(26,2+29,2+43,6)</t>
  </si>
  <si>
    <t>přípojky: P1-P9 : 0,8*0,15*(5+5+4+4+3+2+4+3+3)</t>
  </si>
  <si>
    <t>UV : 0,8*0,15*3,0</t>
  </si>
  <si>
    <t>P10-P12 : 0,8*0,15*(2+2+2)</t>
  </si>
  <si>
    <t>566903111R00</t>
  </si>
  <si>
    <t>Vyspravení podkladu po překopech kam.hrubě drceným</t>
  </si>
  <si>
    <t xml:space="preserve">oprava štěrkové cesty - tl. 30 cm : </t>
  </si>
  <si>
    <t>DN400: úsek Š1 - Š8 : 1,800*0,30*0,9*(26,2+29,2+43,6)</t>
  </si>
  <si>
    <t>přípojky: P1 - P12 : 0,30*0,8*(5+5+4+4+3+2+4+3+3+2+2+2)</t>
  </si>
  <si>
    <t>UV : 0,30*0,8*3,0</t>
  </si>
  <si>
    <t>kolem opravovaných šachet : 3*0,30*0,8*(1,5+1,3+0,8*2)*2</t>
  </si>
  <si>
    <t>831392121R00</t>
  </si>
  <si>
    <t>Montáž trub kameninových, pryž. kroužek, DN 400</t>
  </si>
  <si>
    <t>hlavní řad : 99,0</t>
  </si>
  <si>
    <t>837391221R00</t>
  </si>
  <si>
    <t>Montáž tvarov. kamenin. odboč. pryž. krouž. DN 400</t>
  </si>
  <si>
    <t>kus</t>
  </si>
  <si>
    <t>odbočka KAM400/200 90° : 11</t>
  </si>
  <si>
    <t>871313121R00</t>
  </si>
  <si>
    <t>Montáž trub z plastu, gumový kroužek, DN 150</t>
  </si>
  <si>
    <t>KG160 SN8: přípojky P1-P3, P5-P12 : 5+5+4+3+2+4+3+3+2+2+2</t>
  </si>
  <si>
    <t>871353121R00</t>
  </si>
  <si>
    <t>Montáž trub z plastu, gumový kroužek, DN 200</t>
  </si>
  <si>
    <t>KG200 SN8: přípojka P4, UV : 4+2</t>
  </si>
  <si>
    <t>877353123R00</t>
  </si>
  <si>
    <t>Montáž tvarovek jednoos. plast. gum.kroužek DN 200</t>
  </si>
  <si>
    <t>KGUSM200 : 11</t>
  </si>
  <si>
    <t>KGR200/160 : 10</t>
  </si>
  <si>
    <t>28611260.AR</t>
  </si>
  <si>
    <t>Trubka kanalizační KGEM SN 8 PVC 160x4,7x1000</t>
  </si>
  <si>
    <t>10</t>
  </si>
  <si>
    <t>Koeficient: 0,03</t>
  </si>
  <si>
    <t>28611261.AR</t>
  </si>
  <si>
    <t>Trubka kanalizační KGEM SN 8 PVC 160x4,7x3000</t>
  </si>
  <si>
    <t>28611262.AR</t>
  </si>
  <si>
    <t>Trubka kanalizační KGEM SN 8 PVC 160x4,7x5000</t>
  </si>
  <si>
    <t>28611263.AR</t>
  </si>
  <si>
    <t>Trubka kanalizační KGEM SN 8 PVC 200x5,9x1000</t>
  </si>
  <si>
    <t>3</t>
  </si>
  <si>
    <t>28611264.AR</t>
  </si>
  <si>
    <t>Trubka kanalizační KGEM SN 8 PVC 200x5,9x3000</t>
  </si>
  <si>
    <t>28651693.AR</t>
  </si>
  <si>
    <t>Redukce kanalizační KGR 200/ 160 PVC</t>
  </si>
  <si>
    <t>přípojky P2, P3, P5-P12 : 10</t>
  </si>
  <si>
    <t>Koeficient: 0,015</t>
  </si>
  <si>
    <t>28651853.AR</t>
  </si>
  <si>
    <t>Kus zakonč. přechod kamenin. hrdlo plast KGUSM 200</t>
  </si>
  <si>
    <t>přípojky P2, P3, P5-P12, UV : 11</t>
  </si>
  <si>
    <t>59710700.AR</t>
  </si>
  <si>
    <t>Trouba kameninová hrdlová DN 400, l=2,50 m, FN 64 hrdlo K nebo S, spojovací systém C, normální zatížení</t>
  </si>
  <si>
    <t>Odkaz na mn. položky pořadí 23 : 99,00000</t>
  </si>
  <si>
    <t>59710826.AR</t>
  </si>
  <si>
    <t>Trouba kameninová zkrácená GZ DN 400, FN 64 hrdlo K, spojovací systém C, délka 0,75 m</t>
  </si>
  <si>
    <t>59711562R</t>
  </si>
  <si>
    <t>Odbočka 90° kamenina hrdlová 400/200 FN 64/32 spojovací systém C/F, délka 1,0 m</t>
  </si>
  <si>
    <t>892571111R00</t>
  </si>
  <si>
    <t>Zkouška těsnosti kanalizace DN do 200, vodou</t>
  </si>
  <si>
    <t>35+6</t>
  </si>
  <si>
    <t>892591111R00</t>
  </si>
  <si>
    <t>Zkouška těsnosti kanalizace DN do 400, vodou</t>
  </si>
  <si>
    <t>892573111R00</t>
  </si>
  <si>
    <t>Zabezpečení konců kanal. potrubí DN do 200, vodou</t>
  </si>
  <si>
    <t>úsek</t>
  </si>
  <si>
    <t>892593111R00</t>
  </si>
  <si>
    <t>Zabezpečení konců kanal. potrubí DN do 400, vodou</t>
  </si>
  <si>
    <t>894302162R00</t>
  </si>
  <si>
    <t>Strop šachet z železobetonu V 4 - C 25/30</t>
  </si>
  <si>
    <t>Š1 : 0,20*1,5*1,2</t>
  </si>
  <si>
    <t>894503111R00</t>
  </si>
  <si>
    <t>Bednění deskových stropů šachet, jakýkoliv rozměr</t>
  </si>
  <si>
    <t>Š1 : 1,0*0,8+0,50*(1,0+0,8)*2</t>
  </si>
  <si>
    <t>894608112R00</t>
  </si>
  <si>
    <t>Výztuž šachet z betonářské oceli 10 505(R)</t>
  </si>
  <si>
    <t xml:space="preserve">strop Š1 - 120 kg/m3 : </t>
  </si>
  <si>
    <t>Odkaz na mn. položky pořadí 42 : 0,36000*0,12</t>
  </si>
  <si>
    <t>895941311RT2</t>
  </si>
  <si>
    <t>Zřízení vpusti uliční z dílců typ UVB - 50 včetně dodávky dílců pro uliční vpusti TBV</t>
  </si>
  <si>
    <t>899103111R00</t>
  </si>
  <si>
    <t>Osazení poklopu s rámem do 150 kg</t>
  </si>
  <si>
    <t>opravované šachty : 3</t>
  </si>
  <si>
    <t>899202111R00</t>
  </si>
  <si>
    <t>Osazení mříží litinových s rámem do 100kg</t>
  </si>
  <si>
    <t>uliční vpusť : 1</t>
  </si>
  <si>
    <t>899521411RT1</t>
  </si>
  <si>
    <t>Stupadla šacht. vidlicová oceloplast, vysek. beton s vysekáním otvoru v betonu</t>
  </si>
  <si>
    <t>opravované šachty : 3*4</t>
  </si>
  <si>
    <t>899711122R00</t>
  </si>
  <si>
    <t>Fólie výstražná z PVC, šířka 30 cm</t>
  </si>
  <si>
    <t>DN400 : 99,0</t>
  </si>
  <si>
    <t>přípojky: P1 - P12 : 5+5+4+4+3+2+4+3+3+2+2+2</t>
  </si>
  <si>
    <t>UV : 2,0</t>
  </si>
  <si>
    <t>R8901001</t>
  </si>
  <si>
    <t>Propojení nových přípojek a stávajících potrubí</t>
  </si>
  <si>
    <t>Vlastní</t>
  </si>
  <si>
    <t>Indiv</t>
  </si>
  <si>
    <t>R8902001</t>
  </si>
  <si>
    <t>Čerpání splaškových vod během stavby</t>
  </si>
  <si>
    <t>kpl</t>
  </si>
  <si>
    <t>zřízení čerpací jímky na přípojkách, provoz a pohotovost čerpadla, výtlačné potrubí nebo hadice</t>
  </si>
  <si>
    <t>POP</t>
  </si>
  <si>
    <t>R8903001</t>
  </si>
  <si>
    <t>Vyspravení dna stěn šachet vodost.betonem 25/30XC2 a sanační maltou</t>
  </si>
  <si>
    <t>opravované šachty - vnitřní plochy : 3*(1,0*0,8+1,1*(1,0+0,8)*2)</t>
  </si>
  <si>
    <t>vnější plochy : 3*1,5*(1,5+1,3)*2</t>
  </si>
  <si>
    <t>R8904001</t>
  </si>
  <si>
    <t>Osazení potrubí přípojek do šachet</t>
  </si>
  <si>
    <t>položka obsahuje: vytvoření resp. úpravu stávajícího otvoru přisekáním nebo dobetonováním, osazení potrubí</t>
  </si>
  <si>
    <t>R8904002</t>
  </si>
  <si>
    <t>Oprava zaústění potrubí PVC DN200 do šachty Š1</t>
  </si>
  <si>
    <t>M8991001</t>
  </si>
  <si>
    <t>Poklop kanalizační D400, litinový šachta Š1</t>
  </si>
  <si>
    <t>M8991002</t>
  </si>
  <si>
    <t>Poklop kanalizační B125, litinový šachta Š3, Š5</t>
  </si>
  <si>
    <t>M8992001</t>
  </si>
  <si>
    <t>Mříž vtoková D400 rovná 50/50</t>
  </si>
  <si>
    <t>M8992002</t>
  </si>
  <si>
    <t>Koš kalový pro mříž 500x500 v. 600 mm</t>
  </si>
  <si>
    <t>931981011R00</t>
  </si>
  <si>
    <t>Těsnění prac.spár bentonit.páskou 20x25 mm,mřížka</t>
  </si>
  <si>
    <t>potrubí do opravovaných šachet : pi*0,400*6+pi*0,160+pi*0,200*2</t>
  </si>
  <si>
    <t>strop šachty Š1 : (1,5+1,2)*2</t>
  </si>
  <si>
    <t>962051114R00</t>
  </si>
  <si>
    <t>Bourání příček železobetonových tl. 5 cm</t>
  </si>
  <si>
    <t>uliční vpusť : pi*0,500*1,2+pi*0,55*0,55/4</t>
  </si>
  <si>
    <t>962052211R00</t>
  </si>
  <si>
    <t>Bourání zdiva železobetonového nadzákladového</t>
  </si>
  <si>
    <t>rušené šachty : 4*(0,30*1,5*1,3*2+0,25*1,0*(1,5+0,8)*2)</t>
  </si>
  <si>
    <t>ubourání šachty Š1 : 0,25*1,2*(1,5+0,8)*2</t>
  </si>
  <si>
    <t>969021121R00</t>
  </si>
  <si>
    <t>Vybourání kanalizačního potrubí DN do 200 mm</t>
  </si>
  <si>
    <t>přípojky P1-P6, P8, P9, P11, P12, UV : 5+5+4+4+3+2+3+3+2+2+2</t>
  </si>
  <si>
    <t>969021131R00</t>
  </si>
  <si>
    <t>Vybourání kanalizačního potrubí DN do 300 mm</t>
  </si>
  <si>
    <t>přípojky P7, P10 : 4+2</t>
  </si>
  <si>
    <t>976083141R00</t>
  </si>
  <si>
    <t>Vybourání škrabáků,konzol apod.ze zdiva betonového</t>
  </si>
  <si>
    <t>výměna stupadel v opravovaných šachtách : 3*4</t>
  </si>
  <si>
    <t>976085211R00</t>
  </si>
  <si>
    <t>Vybourání kanal.rámů a poklopů plochy do 0,3 m2</t>
  </si>
  <si>
    <t>976085311R00</t>
  </si>
  <si>
    <t>Vybourání kanal.rámů a poklopů plochy do 0,6 m2</t>
  </si>
  <si>
    <t>rušené šachty : 4</t>
  </si>
  <si>
    <t>969021141VL1</t>
  </si>
  <si>
    <t>Vybourání kanalizačního potrubí DN do 400 mm</t>
  </si>
  <si>
    <t>998275101R00</t>
  </si>
  <si>
    <t>Přesun hmot, kanalizace kameninové, otevřený výkop</t>
  </si>
  <si>
    <t>Přesun hmot</t>
  </si>
  <si>
    <t>POL7_</t>
  </si>
  <si>
    <t>979081111RT2</t>
  </si>
  <si>
    <t>Odvoz suti a vybour. hmot na skládku do 1 km kontejnerem 4 t</t>
  </si>
  <si>
    <t>Přesun suti</t>
  </si>
  <si>
    <t>POL8_</t>
  </si>
  <si>
    <t>979081121RT2</t>
  </si>
  <si>
    <t>Příplatek k odvozu za každý další 1 km kontejnerem 4 t</t>
  </si>
  <si>
    <t>další 4 km</t>
  </si>
  <si>
    <t>979082111R00</t>
  </si>
  <si>
    <t>Vnitrostaveništní doprava suti do 10 m</t>
  </si>
  <si>
    <t>979082121R00</t>
  </si>
  <si>
    <t>Příplatek k vnitrost. dopravě suti za dalších 5 m</t>
  </si>
  <si>
    <t>dalších 50 m</t>
  </si>
  <si>
    <t>979990001R00</t>
  </si>
  <si>
    <t>Poplatek za skládku stavební suti</t>
  </si>
  <si>
    <t>005111020R</t>
  </si>
  <si>
    <t>Vytyčení stavby</t>
  </si>
  <si>
    <t>Soubor</t>
  </si>
  <si>
    <t>VRN</t>
  </si>
  <si>
    <t>POL99_8</t>
  </si>
  <si>
    <t>Geodetické zaměření rohů stavby, stabilizace bodů a sestavení laviček. 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</si>
  <si>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</si>
  <si>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</si>
  <si>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</si>
  <si>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</si>
  <si>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</si>
  <si>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</si>
  <si>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staveniště, vč. projektu POV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</si>
  <si>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</si>
  <si>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</si>
  <si>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</si>
  <si>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</si>
  <si>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</si>
  <si>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</si>
  <si>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</si>
  <si>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</si>
  <si>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</si>
  <si>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</si>
  <si>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VRN001</t>
  </si>
  <si>
    <t>Dokumentace okolních staveb</t>
  </si>
  <si>
    <t>Sledování okolních staveb před zahájením a v průběhu stavebních prací vč. vypracování dokumentace.</t>
  </si>
  <si>
    <t>VRN999</t>
  </si>
  <si>
    <t>Jiné vedlejší a ostatní náklady</t>
  </si>
  <si>
    <t>Náklady pro zdárné a kompletní dokončení stavby, které vzniknou např. v souvislosti se zajištěním dalších požadavků zadavatele.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</si>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</sst>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44</v>
      </c>
      <c r="C3" s="112"/>
      <c r="D3" s="118" t="s">
        <v>43</v>
      </c>
      <c r="E3" s="119" t="s">
        <v>43</v>
      </c>
      <c r="F3" s="120"/>
      <c r="G3" s="120"/>
      <c r="H3" s="120"/>
      <c r="I3" s="120"/>
      <c r="J3" s="121"/>
    </row>
    <row r="4" spans="1:15" ht="23.25" customHeight="1" x14ac:dyDescent="0.2">
      <c r="A4" s="110">
        <v>3243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SUMIF(F49:F59,A16,I49:I59)+SUMIF(F49:F59,"PSU",I49:I59)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SUMIF(F49:F59,A17,I49:I59)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SUMIF(F49:F59,A18,I49:I59)</f>
        <v>0</v>
      </c>
      <c r="J18" s="84"/>
    </row>
    <row r="19" spans="1:10" ht="23.25" customHeight="1" x14ac:dyDescent="0.2">
      <c r="A19" s="195" t="s">
        <v>72</v>
      </c>
      <c r="B19" s="38" t="s">
        <v>29</v>
      </c>
      <c r="C19" s="62"/>
      <c r="D19" s="63"/>
      <c r="E19" s="82"/>
      <c r="F19" s="83"/>
      <c r="G19" s="82"/>
      <c r="H19" s="83"/>
      <c r="I19" s="82">
        <f>SUMIF(F49:F59,A19,I49:I59)</f>
        <v>0</v>
      </c>
      <c r="J19" s="84"/>
    </row>
    <row r="20" spans="1:10" ht="23.25" customHeight="1" x14ac:dyDescent="0.2">
      <c r="A20" s="195" t="s">
        <v>73</v>
      </c>
      <c r="B20" s="38" t="s">
        <v>30</v>
      </c>
      <c r="C20" s="62"/>
      <c r="D20" s="63"/>
      <c r="E20" s="82"/>
      <c r="F20" s="83"/>
      <c r="G20" s="82"/>
      <c r="H20" s="83"/>
      <c r="I20" s="82">
        <f>SUMIF(F49:F59,A20,I49:I59)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48</v>
      </c>
      <c r="C39" s="147"/>
      <c r="D39" s="147"/>
      <c r="E39" s="147"/>
      <c r="F39" s="148">
        <f>'_ 2 Pol'!AE226</f>
        <v>0</v>
      </c>
      <c r="G39" s="149">
        <f>'_ 2 Pol'!AF226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43</v>
      </c>
      <c r="D40" s="153"/>
      <c r="E40" s="153"/>
      <c r="F40" s="154">
        <f>'_ 2 Pol'!AE226</f>
        <v>0</v>
      </c>
      <c r="G40" s="155">
        <f>'_ 2 Pol'!AF226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'_ 2 Pol'!AE226</f>
        <v>0</v>
      </c>
      <c r="G41" s="150">
        <f>'_ 2 Pol'!AF226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51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52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53</v>
      </c>
      <c r="C49" s="184" t="s">
        <v>54</v>
      </c>
      <c r="D49" s="185"/>
      <c r="E49" s="185"/>
      <c r="F49" s="191" t="s">
        <v>26</v>
      </c>
      <c r="G49" s="192"/>
      <c r="H49" s="192"/>
      <c r="I49" s="192">
        <f>'_ 2 Pol'!G8</f>
        <v>0</v>
      </c>
      <c r="J49" s="189" t="str">
        <f>IF(I60=0,"",I49/I60*100)</f>
        <v/>
      </c>
    </row>
    <row r="50" spans="1:10" ht="36.75" customHeight="1" x14ac:dyDescent="0.2">
      <c r="A50" s="178"/>
      <c r="B50" s="183" t="s">
        <v>55</v>
      </c>
      <c r="C50" s="184" t="s">
        <v>56</v>
      </c>
      <c r="D50" s="185"/>
      <c r="E50" s="185"/>
      <c r="F50" s="191" t="s">
        <v>26</v>
      </c>
      <c r="G50" s="192"/>
      <c r="H50" s="192"/>
      <c r="I50" s="192">
        <f>'_ 2 Pol'!G83</f>
        <v>0</v>
      </c>
      <c r="J50" s="189" t="str">
        <f>IF(I60=0,"",I50/I60*100)</f>
        <v/>
      </c>
    </row>
    <row r="51" spans="1:10" ht="36.75" customHeight="1" x14ac:dyDescent="0.2">
      <c r="A51" s="178"/>
      <c r="B51" s="183" t="s">
        <v>57</v>
      </c>
      <c r="C51" s="184" t="s">
        <v>58</v>
      </c>
      <c r="D51" s="185"/>
      <c r="E51" s="185"/>
      <c r="F51" s="191" t="s">
        <v>26</v>
      </c>
      <c r="G51" s="192"/>
      <c r="H51" s="192"/>
      <c r="I51" s="192">
        <f>'_ 2 Pol'!G89</f>
        <v>0</v>
      </c>
      <c r="J51" s="189" t="str">
        <f>IF(I60=0,"",I51/I60*100)</f>
        <v/>
      </c>
    </row>
    <row r="52" spans="1:10" ht="36.75" customHeight="1" x14ac:dyDescent="0.2">
      <c r="A52" s="178"/>
      <c r="B52" s="183" t="s">
        <v>59</v>
      </c>
      <c r="C52" s="184" t="s">
        <v>60</v>
      </c>
      <c r="D52" s="185"/>
      <c r="E52" s="185"/>
      <c r="F52" s="191" t="s">
        <v>26</v>
      </c>
      <c r="G52" s="192"/>
      <c r="H52" s="192"/>
      <c r="I52" s="192">
        <f>'_ 2 Pol'!G96</f>
        <v>0</v>
      </c>
      <c r="J52" s="189" t="str">
        <f>IF(I60=0,"",I52/I60*100)</f>
        <v/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1" t="s">
        <v>26</v>
      </c>
      <c r="G53" s="192"/>
      <c r="H53" s="192"/>
      <c r="I53" s="192">
        <f>'_ 2 Pol'!G138</f>
        <v>0</v>
      </c>
      <c r="J53" s="189" t="str">
        <f>IF(I60=0,"",I53/I60*100)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1" t="s">
        <v>26</v>
      </c>
      <c r="G54" s="192"/>
      <c r="H54" s="192"/>
      <c r="I54" s="192">
        <f>'_ 2 Pol'!G175</f>
        <v>0</v>
      </c>
      <c r="J54" s="189" t="str">
        <f>IF(I60=0,"",I54/I60*100)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1" t="s">
        <v>26</v>
      </c>
      <c r="G55" s="192"/>
      <c r="H55" s="192"/>
      <c r="I55" s="192">
        <f>'_ 2 Pol'!G179</f>
        <v>0</v>
      </c>
      <c r="J55" s="189" t="str">
        <f>IF(I60=0,"",I55/I60*100)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1" t="s">
        <v>26</v>
      </c>
      <c r="G56" s="192"/>
      <c r="H56" s="192"/>
      <c r="I56" s="192">
        <f>'_ 2 Pol'!G197</f>
        <v>0</v>
      </c>
      <c r="J56" s="189" t="str">
        <f>IF(I60=0,"",I56/I60*100)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1" t="s">
        <v>71</v>
      </c>
      <c r="G57" s="192"/>
      <c r="H57" s="192"/>
      <c r="I57" s="192">
        <f>'_ 2 Pol'!G199</f>
        <v>0</v>
      </c>
      <c r="J57" s="189" t="str">
        <f>IF(I60=0,"",I57/I60*100)</f>
        <v/>
      </c>
    </row>
    <row r="58" spans="1:10" ht="36.75" customHeight="1" x14ac:dyDescent="0.2">
      <c r="A58" s="178"/>
      <c r="B58" s="183" t="s">
        <v>72</v>
      </c>
      <c r="C58" s="184" t="s">
        <v>29</v>
      </c>
      <c r="D58" s="185"/>
      <c r="E58" s="185"/>
      <c r="F58" s="191" t="s">
        <v>72</v>
      </c>
      <c r="G58" s="192"/>
      <c r="H58" s="192"/>
      <c r="I58" s="192">
        <f>'_ 2 Pol'!G207</f>
        <v>0</v>
      </c>
      <c r="J58" s="189" t="str">
        <f>IF(I60=0,"",I58/I60*100)</f>
        <v/>
      </c>
    </row>
    <row r="59" spans="1:10" ht="36.75" customHeight="1" x14ac:dyDescent="0.2">
      <c r="A59" s="178"/>
      <c r="B59" s="183" t="s">
        <v>73</v>
      </c>
      <c r="C59" s="184" t="s">
        <v>30</v>
      </c>
      <c r="D59" s="185"/>
      <c r="E59" s="185"/>
      <c r="F59" s="191" t="s">
        <v>73</v>
      </c>
      <c r="G59" s="192"/>
      <c r="H59" s="192"/>
      <c r="I59" s="192">
        <f>'_ 2 Pol'!G216</f>
        <v>0</v>
      </c>
      <c r="J59" s="189" t="str">
        <f>IF(I60=0,"",I59/I60*100)</f>
        <v/>
      </c>
    </row>
    <row r="60" spans="1:10" ht="25.5" customHeight="1" x14ac:dyDescent="0.2">
      <c r="A60" s="179"/>
      <c r="B60" s="186" t="s">
        <v>1</v>
      </c>
      <c r="C60" s="187"/>
      <c r="D60" s="188"/>
      <c r="E60" s="188"/>
      <c r="F60" s="193"/>
      <c r="G60" s="194"/>
      <c r="H60" s="194"/>
      <c r="I60" s="194">
        <f>SUM(I49:I59)</f>
        <v>0</v>
      </c>
      <c r="J60" s="190">
        <f>SUM(J49:J59)</f>
        <v>0</v>
      </c>
    </row>
    <row r="61" spans="1:10" x14ac:dyDescent="0.2">
      <c r="F61" s="134"/>
      <c r="G61" s="134"/>
      <c r="H61" s="134"/>
      <c r="I61" s="134"/>
      <c r="J61" s="135"/>
    </row>
    <row r="62" spans="1:10" x14ac:dyDescent="0.2">
      <c r="F62" s="134"/>
      <c r="G62" s="134"/>
      <c r="H62" s="134"/>
      <c r="I62" s="134"/>
      <c r="J62" s="135"/>
    </row>
    <row r="63" spans="1:10" x14ac:dyDescent="0.2">
      <c r="F63" s="134"/>
      <c r="G63" s="134"/>
      <c r="H63" s="134"/>
      <c r="I63" s="134"/>
      <c r="J63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2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74</v>
      </c>
    </row>
    <row r="2" spans="1:60" ht="24.95" customHeight="1" x14ac:dyDescent="0.2">
      <c r="A2" s="197" t="s">
        <v>8</v>
      </c>
      <c r="B2" s="49" t="s">
        <v>46</v>
      </c>
      <c r="C2" s="200" t="s">
        <v>47</v>
      </c>
      <c r="D2" s="198"/>
      <c r="E2" s="198"/>
      <c r="F2" s="198"/>
      <c r="G2" s="199"/>
      <c r="AG2" t="s">
        <v>75</v>
      </c>
    </row>
    <row r="3" spans="1:60" ht="24.95" customHeight="1" x14ac:dyDescent="0.2">
      <c r="A3" s="197" t="s">
        <v>9</v>
      </c>
      <c r="B3" s="49" t="s">
        <v>43</v>
      </c>
      <c r="C3" s="200" t="s">
        <v>43</v>
      </c>
      <c r="D3" s="198"/>
      <c r="E3" s="198"/>
      <c r="F3" s="198"/>
      <c r="G3" s="199"/>
      <c r="AC3" s="176" t="s">
        <v>75</v>
      </c>
      <c r="AG3" t="s">
        <v>76</v>
      </c>
    </row>
    <row r="4" spans="1:60" ht="24.95" customHeight="1" x14ac:dyDescent="0.2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77</v>
      </c>
    </row>
    <row r="5" spans="1:60" x14ac:dyDescent="0.2">
      <c r="D5" s="10"/>
    </row>
    <row r="6" spans="1:60" ht="38.25" x14ac:dyDescent="0.2">
      <c r="A6" s="207" t="s">
        <v>78</v>
      </c>
      <c r="B6" s="209" t="s">
        <v>79</v>
      </c>
      <c r="C6" s="209" t="s">
        <v>80</v>
      </c>
      <c r="D6" s="208" t="s">
        <v>81</v>
      </c>
      <c r="E6" s="207" t="s">
        <v>82</v>
      </c>
      <c r="F6" s="206" t="s">
        <v>83</v>
      </c>
      <c r="G6" s="207" t="s">
        <v>31</v>
      </c>
      <c r="H6" s="210" t="s">
        <v>32</v>
      </c>
      <c r="I6" s="210" t="s">
        <v>84</v>
      </c>
      <c r="J6" s="210" t="s">
        <v>33</v>
      </c>
      <c r="K6" s="210" t="s">
        <v>85</v>
      </c>
      <c r="L6" s="210" t="s">
        <v>86</v>
      </c>
      <c r="M6" s="210" t="s">
        <v>87</v>
      </c>
      <c r="N6" s="210" t="s">
        <v>88</v>
      </c>
      <c r="O6" s="210" t="s">
        <v>89</v>
      </c>
      <c r="P6" s="210" t="s">
        <v>90</v>
      </c>
      <c r="Q6" s="210" t="s">
        <v>91</v>
      </c>
      <c r="R6" s="210" t="s">
        <v>92</v>
      </c>
      <c r="S6" s="210" t="s">
        <v>93</v>
      </c>
      <c r="T6" s="210" t="s">
        <v>94</v>
      </c>
      <c r="U6" s="210" t="s">
        <v>95</v>
      </c>
      <c r="V6" s="210" t="s">
        <v>96</v>
      </c>
      <c r="W6" s="210" t="s">
        <v>97</v>
      </c>
      <c r="X6" s="210" t="s">
        <v>98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7" t="s">
        <v>99</v>
      </c>
      <c r="B8" s="228" t="s">
        <v>53</v>
      </c>
      <c r="C8" s="248" t="s">
        <v>54</v>
      </c>
      <c r="D8" s="229"/>
      <c r="E8" s="230"/>
      <c r="F8" s="231"/>
      <c r="G8" s="232">
        <f>SUMIF(AG9:AG82,"&lt;&gt;NOR",G9:G82)</f>
        <v>0</v>
      </c>
      <c r="H8" s="226"/>
      <c r="I8" s="226">
        <f>SUM(I9:I82)</f>
        <v>0</v>
      </c>
      <c r="J8" s="226"/>
      <c r="K8" s="226">
        <f>SUM(K9:K82)</f>
        <v>0</v>
      </c>
      <c r="L8" s="226"/>
      <c r="M8" s="226">
        <f>SUM(M9:M82)</f>
        <v>0</v>
      </c>
      <c r="N8" s="226"/>
      <c r="O8" s="226">
        <f>SUM(O9:O82)</f>
        <v>119.28999999999999</v>
      </c>
      <c r="P8" s="226"/>
      <c r="Q8" s="226">
        <f>SUM(Q9:Q82)</f>
        <v>7.2</v>
      </c>
      <c r="R8" s="226"/>
      <c r="S8" s="226"/>
      <c r="T8" s="226"/>
      <c r="U8" s="226"/>
      <c r="V8" s="226">
        <f>SUM(V9:V82)</f>
        <v>797.2</v>
      </c>
      <c r="W8" s="226"/>
      <c r="X8" s="226"/>
      <c r="AG8" t="s">
        <v>100</v>
      </c>
    </row>
    <row r="9" spans="1:60" outlineLevel="1" x14ac:dyDescent="0.2">
      <c r="A9" s="239">
        <v>1</v>
      </c>
      <c r="B9" s="240" t="s">
        <v>101</v>
      </c>
      <c r="C9" s="249" t="s">
        <v>102</v>
      </c>
      <c r="D9" s="241" t="s">
        <v>103</v>
      </c>
      <c r="E9" s="242">
        <v>30</v>
      </c>
      <c r="F9" s="243"/>
      <c r="G9" s="244">
        <f>ROUND(E9*F9,2)</f>
        <v>0</v>
      </c>
      <c r="H9" s="221"/>
      <c r="I9" s="220">
        <f>ROUND(E9*H9,2)</f>
        <v>0</v>
      </c>
      <c r="J9" s="221"/>
      <c r="K9" s="220">
        <f>ROUND(E9*J9,2)</f>
        <v>0</v>
      </c>
      <c r="L9" s="220">
        <v>21</v>
      </c>
      <c r="M9" s="220">
        <f>G9*(1+L9/100)</f>
        <v>0</v>
      </c>
      <c r="N9" s="220">
        <v>0</v>
      </c>
      <c r="O9" s="220">
        <f>ROUND(E9*N9,2)</f>
        <v>0</v>
      </c>
      <c r="P9" s="220">
        <v>0.24</v>
      </c>
      <c r="Q9" s="220">
        <f>ROUND(E9*P9,2)</f>
        <v>7.2</v>
      </c>
      <c r="R9" s="220"/>
      <c r="S9" s="220" t="s">
        <v>104</v>
      </c>
      <c r="T9" s="220" t="s">
        <v>105</v>
      </c>
      <c r="U9" s="220">
        <v>0.80647999999999997</v>
      </c>
      <c r="V9" s="220">
        <f>ROUND(E9*U9,2)</f>
        <v>24.19</v>
      </c>
      <c r="W9" s="220"/>
      <c r="X9" s="220" t="s">
        <v>106</v>
      </c>
      <c r="Y9" s="211"/>
      <c r="Z9" s="211"/>
      <c r="AA9" s="211"/>
      <c r="AB9" s="211"/>
      <c r="AC9" s="211"/>
      <c r="AD9" s="211"/>
      <c r="AE9" s="211"/>
      <c r="AF9" s="211"/>
      <c r="AG9" s="211" t="s">
        <v>107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33">
        <v>2</v>
      </c>
      <c r="B10" s="234" t="s">
        <v>108</v>
      </c>
      <c r="C10" s="250" t="s">
        <v>109</v>
      </c>
      <c r="D10" s="235" t="s">
        <v>110</v>
      </c>
      <c r="E10" s="236">
        <v>1.8</v>
      </c>
      <c r="F10" s="237"/>
      <c r="G10" s="238">
        <f>ROUND(E10*F10,2)</f>
        <v>0</v>
      </c>
      <c r="H10" s="221"/>
      <c r="I10" s="220">
        <f>ROUND(E10*H10,2)</f>
        <v>0</v>
      </c>
      <c r="J10" s="221"/>
      <c r="K10" s="220">
        <f>ROUND(E10*J10,2)</f>
        <v>0</v>
      </c>
      <c r="L10" s="220">
        <v>21</v>
      </c>
      <c r="M10" s="220">
        <f>G10*(1+L10/100)</f>
        <v>0</v>
      </c>
      <c r="N10" s="220">
        <v>8.6899999999999998E-3</v>
      </c>
      <c r="O10" s="220">
        <f>ROUND(E10*N10,2)</f>
        <v>0.02</v>
      </c>
      <c r="P10" s="220">
        <v>0</v>
      </c>
      <c r="Q10" s="220">
        <f>ROUND(E10*P10,2)</f>
        <v>0</v>
      </c>
      <c r="R10" s="220"/>
      <c r="S10" s="220" t="s">
        <v>104</v>
      </c>
      <c r="T10" s="220" t="s">
        <v>105</v>
      </c>
      <c r="U10" s="220">
        <v>0.70299999999999996</v>
      </c>
      <c r="V10" s="220">
        <f>ROUND(E10*U10,2)</f>
        <v>1.27</v>
      </c>
      <c r="W10" s="220"/>
      <c r="X10" s="220" t="s">
        <v>106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107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1" t="s">
        <v>111</v>
      </c>
      <c r="D11" s="222"/>
      <c r="E11" s="223">
        <v>1.8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112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3">
        <v>3</v>
      </c>
      <c r="B12" s="234" t="s">
        <v>113</v>
      </c>
      <c r="C12" s="250" t="s">
        <v>114</v>
      </c>
      <c r="D12" s="235" t="s">
        <v>110</v>
      </c>
      <c r="E12" s="236">
        <v>55</v>
      </c>
      <c r="F12" s="237"/>
      <c r="G12" s="238">
        <f>ROUND(E12*F12,2)</f>
        <v>0</v>
      </c>
      <c r="H12" s="221"/>
      <c r="I12" s="220">
        <f>ROUND(E12*H12,2)</f>
        <v>0</v>
      </c>
      <c r="J12" s="221"/>
      <c r="K12" s="220">
        <f>ROUND(E12*J12,2)</f>
        <v>0</v>
      </c>
      <c r="L12" s="220">
        <v>21</v>
      </c>
      <c r="M12" s="220">
        <f>G12*(1+L12/100)</f>
        <v>0</v>
      </c>
      <c r="N12" s="220">
        <v>2.478E-2</v>
      </c>
      <c r="O12" s="220">
        <f>ROUND(E12*N12,2)</f>
        <v>1.36</v>
      </c>
      <c r="P12" s="220">
        <v>0</v>
      </c>
      <c r="Q12" s="220">
        <f>ROUND(E12*P12,2)</f>
        <v>0</v>
      </c>
      <c r="R12" s="220"/>
      <c r="S12" s="220" t="s">
        <v>104</v>
      </c>
      <c r="T12" s="220" t="s">
        <v>105</v>
      </c>
      <c r="U12" s="220">
        <v>0.55000000000000004</v>
      </c>
      <c r="V12" s="220">
        <f>ROUND(E12*U12,2)</f>
        <v>30.25</v>
      </c>
      <c r="W12" s="220"/>
      <c r="X12" s="220" t="s">
        <v>106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107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51" t="s">
        <v>115</v>
      </c>
      <c r="D13" s="222"/>
      <c r="E13" s="223">
        <v>55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112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33">
        <v>4</v>
      </c>
      <c r="B14" s="234" t="s">
        <v>116</v>
      </c>
      <c r="C14" s="250" t="s">
        <v>117</v>
      </c>
      <c r="D14" s="235" t="s">
        <v>118</v>
      </c>
      <c r="E14" s="236">
        <v>121.44499999999999</v>
      </c>
      <c r="F14" s="237"/>
      <c r="G14" s="238">
        <f>ROUND(E14*F14,2)</f>
        <v>0</v>
      </c>
      <c r="H14" s="221"/>
      <c r="I14" s="220">
        <f>ROUND(E14*H14,2)</f>
        <v>0</v>
      </c>
      <c r="J14" s="221"/>
      <c r="K14" s="220">
        <f>ROUND(E14*J14,2)</f>
        <v>0</v>
      </c>
      <c r="L14" s="220">
        <v>21</v>
      </c>
      <c r="M14" s="220">
        <f>G14*(1+L14/100)</f>
        <v>0</v>
      </c>
      <c r="N14" s="220">
        <v>0</v>
      </c>
      <c r="O14" s="220">
        <f>ROUND(E14*N14,2)</f>
        <v>0</v>
      </c>
      <c r="P14" s="220">
        <v>0</v>
      </c>
      <c r="Q14" s="220">
        <f>ROUND(E14*P14,2)</f>
        <v>0</v>
      </c>
      <c r="R14" s="220"/>
      <c r="S14" s="220" t="s">
        <v>104</v>
      </c>
      <c r="T14" s="220" t="s">
        <v>105</v>
      </c>
      <c r="U14" s="220">
        <v>1.76</v>
      </c>
      <c r="V14" s="220">
        <f>ROUND(E14*U14,2)</f>
        <v>213.74</v>
      </c>
      <c r="W14" s="220"/>
      <c r="X14" s="220" t="s">
        <v>106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107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8"/>
      <c r="B15" s="219"/>
      <c r="C15" s="251" t="s">
        <v>119</v>
      </c>
      <c r="D15" s="222"/>
      <c r="E15" s="223">
        <v>74.25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112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51" t="s">
        <v>120</v>
      </c>
      <c r="D16" s="222"/>
      <c r="E16" s="223">
        <v>1.7549999999999999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112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51" t="s">
        <v>121</v>
      </c>
      <c r="D17" s="222"/>
      <c r="E17" s="223">
        <v>30.24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112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1" t="s">
        <v>122</v>
      </c>
      <c r="D18" s="222"/>
      <c r="E18" s="223">
        <v>9.92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112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51" t="s">
        <v>123</v>
      </c>
      <c r="D19" s="222"/>
      <c r="E19" s="223">
        <v>5.28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112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33">
        <v>5</v>
      </c>
      <c r="B20" s="234" t="s">
        <v>124</v>
      </c>
      <c r="C20" s="250" t="s">
        <v>125</v>
      </c>
      <c r="D20" s="235" t="s">
        <v>118</v>
      </c>
      <c r="E20" s="236">
        <v>214.98679999999999</v>
      </c>
      <c r="F20" s="237"/>
      <c r="G20" s="238">
        <f>ROUND(E20*F20,2)</f>
        <v>0</v>
      </c>
      <c r="H20" s="221"/>
      <c r="I20" s="220">
        <f>ROUND(E20*H20,2)</f>
        <v>0</v>
      </c>
      <c r="J20" s="221"/>
      <c r="K20" s="220">
        <f>ROUND(E20*J20,2)</f>
        <v>0</v>
      </c>
      <c r="L20" s="220">
        <v>21</v>
      </c>
      <c r="M20" s="220">
        <f>G20*(1+L20/100)</f>
        <v>0</v>
      </c>
      <c r="N20" s="220">
        <v>0</v>
      </c>
      <c r="O20" s="220">
        <f>ROUND(E20*N20,2)</f>
        <v>0</v>
      </c>
      <c r="P20" s="220">
        <v>0</v>
      </c>
      <c r="Q20" s="220">
        <f>ROUND(E20*P20,2)</f>
        <v>0</v>
      </c>
      <c r="R20" s="220"/>
      <c r="S20" s="220" t="s">
        <v>104</v>
      </c>
      <c r="T20" s="220" t="s">
        <v>105</v>
      </c>
      <c r="U20" s="220">
        <v>0.35</v>
      </c>
      <c r="V20" s="220">
        <f>ROUND(E20*U20,2)</f>
        <v>75.25</v>
      </c>
      <c r="W20" s="220"/>
      <c r="X20" s="220" t="s">
        <v>106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107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8"/>
      <c r="B21" s="219"/>
      <c r="C21" s="251" t="s">
        <v>126</v>
      </c>
      <c r="D21" s="222"/>
      <c r="E21" s="223">
        <v>70.774199999999993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112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51" t="s">
        <v>127</v>
      </c>
      <c r="D22" s="222"/>
      <c r="E22" s="223">
        <v>63.372599999999998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112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1" t="s">
        <v>128</v>
      </c>
      <c r="D23" s="222"/>
      <c r="E23" s="223">
        <v>30.24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112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1" t="s">
        <v>129</v>
      </c>
      <c r="D24" s="222"/>
      <c r="E24" s="223">
        <v>3.72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112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51" t="s">
        <v>130</v>
      </c>
      <c r="D25" s="222"/>
      <c r="E25" s="223">
        <v>9.92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112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51" t="s">
        <v>123</v>
      </c>
      <c r="D26" s="222"/>
      <c r="E26" s="223">
        <v>5.28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112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8"/>
      <c r="B27" s="219"/>
      <c r="C27" s="251" t="s">
        <v>131</v>
      </c>
      <c r="D27" s="222"/>
      <c r="E27" s="223">
        <v>31.68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112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3">
        <v>6</v>
      </c>
      <c r="B28" s="234" t="s">
        <v>132</v>
      </c>
      <c r="C28" s="250" t="s">
        <v>133</v>
      </c>
      <c r="D28" s="235" t="s">
        <v>103</v>
      </c>
      <c r="E28" s="236">
        <v>421.00400000000002</v>
      </c>
      <c r="F28" s="237"/>
      <c r="G28" s="238">
        <f>ROUND(E28*F28,2)</f>
        <v>0</v>
      </c>
      <c r="H28" s="221"/>
      <c r="I28" s="220">
        <f>ROUND(E28*H28,2)</f>
        <v>0</v>
      </c>
      <c r="J28" s="221"/>
      <c r="K28" s="220">
        <f>ROUND(E28*J28,2)</f>
        <v>0</v>
      </c>
      <c r="L28" s="220">
        <v>21</v>
      </c>
      <c r="M28" s="220">
        <f>G28*(1+L28/100)</f>
        <v>0</v>
      </c>
      <c r="N28" s="220">
        <v>9.8999999999999999E-4</v>
      </c>
      <c r="O28" s="220">
        <f>ROUND(E28*N28,2)</f>
        <v>0.42</v>
      </c>
      <c r="P28" s="220">
        <v>0</v>
      </c>
      <c r="Q28" s="220">
        <f>ROUND(E28*P28,2)</f>
        <v>0</v>
      </c>
      <c r="R28" s="220"/>
      <c r="S28" s="220" t="s">
        <v>104</v>
      </c>
      <c r="T28" s="220" t="s">
        <v>105</v>
      </c>
      <c r="U28" s="220">
        <v>0.24</v>
      </c>
      <c r="V28" s="220">
        <f>ROUND(E28*U28,2)</f>
        <v>101.04</v>
      </c>
      <c r="W28" s="220"/>
      <c r="X28" s="220" t="s">
        <v>106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107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8"/>
      <c r="B29" s="219"/>
      <c r="C29" s="251" t="s">
        <v>134</v>
      </c>
      <c r="D29" s="222"/>
      <c r="E29" s="223">
        <v>157.27600000000001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112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1" t="s">
        <v>135</v>
      </c>
      <c r="D30" s="222"/>
      <c r="E30" s="223">
        <v>140.828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112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1" t="s">
        <v>136</v>
      </c>
      <c r="D31" s="222"/>
      <c r="E31" s="223">
        <v>75.599999999999994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112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1" t="s">
        <v>137</v>
      </c>
      <c r="D32" s="222"/>
      <c r="E32" s="223">
        <v>9.3000000000000007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112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1" t="s">
        <v>138</v>
      </c>
      <c r="D33" s="222"/>
      <c r="E33" s="223">
        <v>24.8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112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51" t="s">
        <v>139</v>
      </c>
      <c r="D34" s="222"/>
      <c r="E34" s="223">
        <v>13.2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112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33">
        <v>7</v>
      </c>
      <c r="B35" s="234" t="s">
        <v>140</v>
      </c>
      <c r="C35" s="250" t="s">
        <v>141</v>
      </c>
      <c r="D35" s="235" t="s">
        <v>103</v>
      </c>
      <c r="E35" s="236">
        <v>421.00400000000002</v>
      </c>
      <c r="F35" s="237"/>
      <c r="G35" s="238">
        <f>ROUND(E35*F35,2)</f>
        <v>0</v>
      </c>
      <c r="H35" s="221"/>
      <c r="I35" s="220">
        <f>ROUND(E35*H35,2)</f>
        <v>0</v>
      </c>
      <c r="J35" s="221"/>
      <c r="K35" s="220">
        <f>ROUND(E35*J35,2)</f>
        <v>0</v>
      </c>
      <c r="L35" s="220">
        <v>21</v>
      </c>
      <c r="M35" s="220">
        <f>G35*(1+L35/100)</f>
        <v>0</v>
      </c>
      <c r="N35" s="220">
        <v>0</v>
      </c>
      <c r="O35" s="220">
        <f>ROUND(E35*N35,2)</f>
        <v>0</v>
      </c>
      <c r="P35" s="220">
        <v>0</v>
      </c>
      <c r="Q35" s="220">
        <f>ROUND(E35*P35,2)</f>
        <v>0</v>
      </c>
      <c r="R35" s="220"/>
      <c r="S35" s="220" t="s">
        <v>104</v>
      </c>
      <c r="T35" s="220" t="s">
        <v>105</v>
      </c>
      <c r="U35" s="220">
        <v>7.0000000000000007E-2</v>
      </c>
      <c r="V35" s="220">
        <f>ROUND(E35*U35,2)</f>
        <v>29.47</v>
      </c>
      <c r="W35" s="220"/>
      <c r="X35" s="220" t="s">
        <v>106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107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1" t="s">
        <v>142</v>
      </c>
      <c r="D36" s="222"/>
      <c r="E36" s="223">
        <v>421.00400000000002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112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33">
        <v>8</v>
      </c>
      <c r="B37" s="234" t="s">
        <v>143</v>
      </c>
      <c r="C37" s="250" t="s">
        <v>144</v>
      </c>
      <c r="D37" s="235" t="s">
        <v>103</v>
      </c>
      <c r="E37" s="236">
        <v>54</v>
      </c>
      <c r="F37" s="237"/>
      <c r="G37" s="238">
        <f>ROUND(E37*F37,2)</f>
        <v>0</v>
      </c>
      <c r="H37" s="221"/>
      <c r="I37" s="220">
        <f>ROUND(E37*H37,2)</f>
        <v>0</v>
      </c>
      <c r="J37" s="221"/>
      <c r="K37" s="220">
        <f>ROUND(E37*J37,2)</f>
        <v>0</v>
      </c>
      <c r="L37" s="220">
        <v>21</v>
      </c>
      <c r="M37" s="220">
        <f>G37*(1+L37/100)</f>
        <v>0</v>
      </c>
      <c r="N37" s="220">
        <v>6.9999999999999999E-4</v>
      </c>
      <c r="O37" s="220">
        <f>ROUND(E37*N37,2)</f>
        <v>0.04</v>
      </c>
      <c r="P37" s="220">
        <v>0</v>
      </c>
      <c r="Q37" s="220">
        <f>ROUND(E37*P37,2)</f>
        <v>0</v>
      </c>
      <c r="R37" s="220"/>
      <c r="S37" s="220" t="s">
        <v>104</v>
      </c>
      <c r="T37" s="220" t="s">
        <v>105</v>
      </c>
      <c r="U37" s="220">
        <v>0.156</v>
      </c>
      <c r="V37" s="220">
        <f>ROUND(E37*U37,2)</f>
        <v>8.42</v>
      </c>
      <c r="W37" s="220"/>
      <c r="X37" s="220" t="s">
        <v>106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107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8"/>
      <c r="B38" s="219"/>
      <c r="C38" s="251" t="s">
        <v>145</v>
      </c>
      <c r="D38" s="222"/>
      <c r="E38" s="223">
        <v>54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112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33">
        <v>9</v>
      </c>
      <c r="B39" s="234" t="s">
        <v>146</v>
      </c>
      <c r="C39" s="250" t="s">
        <v>147</v>
      </c>
      <c r="D39" s="235" t="s">
        <v>103</v>
      </c>
      <c r="E39" s="236">
        <v>54</v>
      </c>
      <c r="F39" s="237"/>
      <c r="G39" s="238">
        <f>ROUND(E39*F39,2)</f>
        <v>0</v>
      </c>
      <c r="H39" s="221"/>
      <c r="I39" s="220">
        <f>ROUND(E39*H39,2)</f>
        <v>0</v>
      </c>
      <c r="J39" s="221"/>
      <c r="K39" s="220">
        <f>ROUND(E39*J39,2)</f>
        <v>0</v>
      </c>
      <c r="L39" s="220">
        <v>21</v>
      </c>
      <c r="M39" s="220">
        <f>G39*(1+L39/100)</f>
        <v>0</v>
      </c>
      <c r="N39" s="220">
        <v>0</v>
      </c>
      <c r="O39" s="220">
        <f>ROUND(E39*N39,2)</f>
        <v>0</v>
      </c>
      <c r="P39" s="220">
        <v>0</v>
      </c>
      <c r="Q39" s="220">
        <f>ROUND(E39*P39,2)</f>
        <v>0</v>
      </c>
      <c r="R39" s="220"/>
      <c r="S39" s="220" t="s">
        <v>104</v>
      </c>
      <c r="T39" s="220" t="s">
        <v>105</v>
      </c>
      <c r="U39" s="220">
        <v>9.5000000000000001E-2</v>
      </c>
      <c r="V39" s="220">
        <f>ROUND(E39*U39,2)</f>
        <v>5.13</v>
      </c>
      <c r="W39" s="220"/>
      <c r="X39" s="220" t="s">
        <v>106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107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51" t="s">
        <v>148</v>
      </c>
      <c r="D40" s="222"/>
      <c r="E40" s="223">
        <v>54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112</v>
      </c>
      <c r="AH40" s="211">
        <v>5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33">
        <v>10</v>
      </c>
      <c r="B41" s="234" t="s">
        <v>149</v>
      </c>
      <c r="C41" s="250" t="s">
        <v>150</v>
      </c>
      <c r="D41" s="235" t="s">
        <v>118</v>
      </c>
      <c r="E41" s="236">
        <v>31.68</v>
      </c>
      <c r="F41" s="237"/>
      <c r="G41" s="238">
        <f>ROUND(E41*F41,2)</f>
        <v>0</v>
      </c>
      <c r="H41" s="221"/>
      <c r="I41" s="220">
        <f>ROUND(E41*H41,2)</f>
        <v>0</v>
      </c>
      <c r="J41" s="221"/>
      <c r="K41" s="220">
        <f>ROUND(E41*J41,2)</f>
        <v>0</v>
      </c>
      <c r="L41" s="220">
        <v>21</v>
      </c>
      <c r="M41" s="220">
        <f>G41*(1+L41/100)</f>
        <v>0</v>
      </c>
      <c r="N41" s="220">
        <v>4.6000000000000001E-4</v>
      </c>
      <c r="O41" s="220">
        <f>ROUND(E41*N41,2)</f>
        <v>0.01</v>
      </c>
      <c r="P41" s="220">
        <v>0</v>
      </c>
      <c r="Q41" s="220">
        <f>ROUND(E41*P41,2)</f>
        <v>0</v>
      </c>
      <c r="R41" s="220"/>
      <c r="S41" s="220" t="s">
        <v>104</v>
      </c>
      <c r="T41" s="220" t="s">
        <v>105</v>
      </c>
      <c r="U41" s="220">
        <v>0.126</v>
      </c>
      <c r="V41" s="220">
        <f>ROUND(E41*U41,2)</f>
        <v>3.99</v>
      </c>
      <c r="W41" s="220"/>
      <c r="X41" s="220" t="s">
        <v>106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107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8"/>
      <c r="B42" s="219"/>
      <c r="C42" s="251" t="s">
        <v>151</v>
      </c>
      <c r="D42" s="222"/>
      <c r="E42" s="223">
        <v>31.68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112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3">
        <v>11</v>
      </c>
      <c r="B43" s="234" t="s">
        <v>152</v>
      </c>
      <c r="C43" s="250" t="s">
        <v>153</v>
      </c>
      <c r="D43" s="235" t="s">
        <v>118</v>
      </c>
      <c r="E43" s="236">
        <v>31.68</v>
      </c>
      <c r="F43" s="237"/>
      <c r="G43" s="238">
        <f>ROUND(E43*F43,2)</f>
        <v>0</v>
      </c>
      <c r="H43" s="221"/>
      <c r="I43" s="220">
        <f>ROUND(E43*H43,2)</f>
        <v>0</v>
      </c>
      <c r="J43" s="221"/>
      <c r="K43" s="220">
        <f>ROUND(E43*J43,2)</f>
        <v>0</v>
      </c>
      <c r="L43" s="220">
        <v>21</v>
      </c>
      <c r="M43" s="220">
        <f>G43*(1+L43/100)</f>
        <v>0</v>
      </c>
      <c r="N43" s="220">
        <v>0</v>
      </c>
      <c r="O43" s="220">
        <f>ROUND(E43*N43,2)</f>
        <v>0</v>
      </c>
      <c r="P43" s="220">
        <v>0</v>
      </c>
      <c r="Q43" s="220">
        <f>ROUND(E43*P43,2)</f>
        <v>0</v>
      </c>
      <c r="R43" s="220"/>
      <c r="S43" s="220" t="s">
        <v>104</v>
      </c>
      <c r="T43" s="220" t="s">
        <v>105</v>
      </c>
      <c r="U43" s="220">
        <v>3.7999999999999999E-2</v>
      </c>
      <c r="V43" s="220">
        <f>ROUND(E43*U43,2)</f>
        <v>1.2</v>
      </c>
      <c r="W43" s="220"/>
      <c r="X43" s="220" t="s">
        <v>106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107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1" t="s">
        <v>154</v>
      </c>
      <c r="D44" s="222"/>
      <c r="E44" s="223">
        <v>31.68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112</v>
      </c>
      <c r="AH44" s="211">
        <v>5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33">
        <v>12</v>
      </c>
      <c r="B45" s="234" t="s">
        <v>155</v>
      </c>
      <c r="C45" s="250" t="s">
        <v>156</v>
      </c>
      <c r="D45" s="235" t="s">
        <v>118</v>
      </c>
      <c r="E45" s="236">
        <v>214.98679999999999</v>
      </c>
      <c r="F45" s="237"/>
      <c r="G45" s="238">
        <f>ROUND(E45*F45,2)</f>
        <v>0</v>
      </c>
      <c r="H45" s="221"/>
      <c r="I45" s="220">
        <f>ROUND(E45*H45,2)</f>
        <v>0</v>
      </c>
      <c r="J45" s="221"/>
      <c r="K45" s="220">
        <f>ROUND(E45*J45,2)</f>
        <v>0</v>
      </c>
      <c r="L45" s="220">
        <v>21</v>
      </c>
      <c r="M45" s="220">
        <f>G45*(1+L45/100)</f>
        <v>0</v>
      </c>
      <c r="N45" s="220">
        <v>0</v>
      </c>
      <c r="O45" s="220">
        <f>ROUND(E45*N45,2)</f>
        <v>0</v>
      </c>
      <c r="P45" s="220">
        <v>0</v>
      </c>
      <c r="Q45" s="220">
        <f>ROUND(E45*P45,2)</f>
        <v>0</v>
      </c>
      <c r="R45" s="220"/>
      <c r="S45" s="220" t="s">
        <v>104</v>
      </c>
      <c r="T45" s="220" t="s">
        <v>105</v>
      </c>
      <c r="U45" s="220">
        <v>0.35</v>
      </c>
      <c r="V45" s="220">
        <f>ROUND(E45*U45,2)</f>
        <v>75.25</v>
      </c>
      <c r="W45" s="220"/>
      <c r="X45" s="220" t="s">
        <v>106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107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8"/>
      <c r="B46" s="219"/>
      <c r="C46" s="251" t="s">
        <v>157</v>
      </c>
      <c r="D46" s="222"/>
      <c r="E46" s="223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112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1" t="s">
        <v>158</v>
      </c>
      <c r="D47" s="222"/>
      <c r="E47" s="223">
        <v>214.98679999999999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1"/>
      <c r="Z47" s="211"/>
      <c r="AA47" s="211"/>
      <c r="AB47" s="211"/>
      <c r="AC47" s="211"/>
      <c r="AD47" s="211"/>
      <c r="AE47" s="211"/>
      <c r="AF47" s="211"/>
      <c r="AG47" s="211" t="s">
        <v>112</v>
      </c>
      <c r="AH47" s="211">
        <v>5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33">
        <v>13</v>
      </c>
      <c r="B48" s="234" t="s">
        <v>159</v>
      </c>
      <c r="C48" s="250" t="s">
        <v>160</v>
      </c>
      <c r="D48" s="235" t="s">
        <v>118</v>
      </c>
      <c r="E48" s="236">
        <v>75.47</v>
      </c>
      <c r="F48" s="237"/>
      <c r="G48" s="238">
        <f>ROUND(E48*F48,2)</f>
        <v>0</v>
      </c>
      <c r="H48" s="221"/>
      <c r="I48" s="220">
        <f>ROUND(E48*H48,2)</f>
        <v>0</v>
      </c>
      <c r="J48" s="221"/>
      <c r="K48" s="220">
        <f>ROUND(E48*J48,2)</f>
        <v>0</v>
      </c>
      <c r="L48" s="220">
        <v>21</v>
      </c>
      <c r="M48" s="220">
        <f>G48*(1+L48/100)</f>
        <v>0</v>
      </c>
      <c r="N48" s="220">
        <v>0</v>
      </c>
      <c r="O48" s="220">
        <f>ROUND(E48*N48,2)</f>
        <v>0</v>
      </c>
      <c r="P48" s="220">
        <v>0</v>
      </c>
      <c r="Q48" s="220">
        <f>ROUND(E48*P48,2)</f>
        <v>0</v>
      </c>
      <c r="R48" s="220"/>
      <c r="S48" s="220" t="s">
        <v>104</v>
      </c>
      <c r="T48" s="220" t="s">
        <v>105</v>
      </c>
      <c r="U48" s="220">
        <v>7.0000000000000007E-2</v>
      </c>
      <c r="V48" s="220">
        <f>ROUND(E48*U48,2)</f>
        <v>5.28</v>
      </c>
      <c r="W48" s="220"/>
      <c r="X48" s="220" t="s">
        <v>106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107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1" t="s">
        <v>161</v>
      </c>
      <c r="D49" s="222"/>
      <c r="E49" s="223">
        <v>75.47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112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33">
        <v>14</v>
      </c>
      <c r="B50" s="234" t="s">
        <v>162</v>
      </c>
      <c r="C50" s="250" t="s">
        <v>163</v>
      </c>
      <c r="D50" s="235" t="s">
        <v>118</v>
      </c>
      <c r="E50" s="236">
        <v>290.45999999999998</v>
      </c>
      <c r="F50" s="237"/>
      <c r="G50" s="238">
        <f>ROUND(E50*F50,2)</f>
        <v>0</v>
      </c>
      <c r="H50" s="221"/>
      <c r="I50" s="220">
        <f>ROUND(E50*H50,2)</f>
        <v>0</v>
      </c>
      <c r="J50" s="221"/>
      <c r="K50" s="220">
        <f>ROUND(E50*J50,2)</f>
        <v>0</v>
      </c>
      <c r="L50" s="220">
        <v>21</v>
      </c>
      <c r="M50" s="220">
        <f>G50*(1+L50/100)</f>
        <v>0</v>
      </c>
      <c r="N50" s="220">
        <v>0</v>
      </c>
      <c r="O50" s="220">
        <f>ROUND(E50*N50,2)</f>
        <v>0</v>
      </c>
      <c r="P50" s="220">
        <v>0</v>
      </c>
      <c r="Q50" s="220">
        <f>ROUND(E50*P50,2)</f>
        <v>0</v>
      </c>
      <c r="R50" s="220"/>
      <c r="S50" s="220" t="s">
        <v>104</v>
      </c>
      <c r="T50" s="220" t="s">
        <v>105</v>
      </c>
      <c r="U50" s="220">
        <v>0.01</v>
      </c>
      <c r="V50" s="220">
        <f>ROUND(E50*U50,2)</f>
        <v>2.9</v>
      </c>
      <c r="W50" s="220"/>
      <c r="X50" s="220" t="s">
        <v>106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107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1" t="s">
        <v>164</v>
      </c>
      <c r="D51" s="222"/>
      <c r="E51" s="223">
        <v>214.99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112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1" t="s">
        <v>165</v>
      </c>
      <c r="D52" s="222"/>
      <c r="E52" s="223">
        <v>75.47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112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33">
        <v>15</v>
      </c>
      <c r="B53" s="234" t="s">
        <v>166</v>
      </c>
      <c r="C53" s="250" t="s">
        <v>167</v>
      </c>
      <c r="D53" s="235" t="s">
        <v>118</v>
      </c>
      <c r="E53" s="236">
        <v>150.94</v>
      </c>
      <c r="F53" s="237"/>
      <c r="G53" s="238">
        <f>ROUND(E53*F53,2)</f>
        <v>0</v>
      </c>
      <c r="H53" s="221"/>
      <c r="I53" s="220">
        <f>ROUND(E53*H53,2)</f>
        <v>0</v>
      </c>
      <c r="J53" s="221"/>
      <c r="K53" s="220">
        <f>ROUND(E53*J53,2)</f>
        <v>0</v>
      </c>
      <c r="L53" s="220">
        <v>21</v>
      </c>
      <c r="M53" s="220">
        <f>G53*(1+L53/100)</f>
        <v>0</v>
      </c>
      <c r="N53" s="220">
        <v>0</v>
      </c>
      <c r="O53" s="220">
        <f>ROUND(E53*N53,2)</f>
        <v>0</v>
      </c>
      <c r="P53" s="220">
        <v>0</v>
      </c>
      <c r="Q53" s="220">
        <f>ROUND(E53*P53,2)</f>
        <v>0</v>
      </c>
      <c r="R53" s="220"/>
      <c r="S53" s="220" t="s">
        <v>104</v>
      </c>
      <c r="T53" s="220" t="s">
        <v>105</v>
      </c>
      <c r="U53" s="220">
        <v>0.65</v>
      </c>
      <c r="V53" s="220">
        <f>ROUND(E53*U53,2)</f>
        <v>98.11</v>
      </c>
      <c r="W53" s="220"/>
      <c r="X53" s="220" t="s">
        <v>106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107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1" t="s">
        <v>165</v>
      </c>
      <c r="D54" s="222"/>
      <c r="E54" s="223">
        <v>75.47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112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1" t="s">
        <v>161</v>
      </c>
      <c r="D55" s="222"/>
      <c r="E55" s="223">
        <v>75.47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1"/>
      <c r="Z55" s="211"/>
      <c r="AA55" s="211"/>
      <c r="AB55" s="211"/>
      <c r="AC55" s="211"/>
      <c r="AD55" s="211"/>
      <c r="AE55" s="211"/>
      <c r="AF55" s="211"/>
      <c r="AG55" s="211" t="s">
        <v>112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33">
        <v>16</v>
      </c>
      <c r="B56" s="234" t="s">
        <v>168</v>
      </c>
      <c r="C56" s="250" t="s">
        <v>169</v>
      </c>
      <c r="D56" s="235" t="s">
        <v>118</v>
      </c>
      <c r="E56" s="236">
        <v>75.465800000000002</v>
      </c>
      <c r="F56" s="237"/>
      <c r="G56" s="238">
        <f>ROUND(E56*F56,2)</f>
        <v>0</v>
      </c>
      <c r="H56" s="221"/>
      <c r="I56" s="220">
        <f>ROUND(E56*H56,2)</f>
        <v>0</v>
      </c>
      <c r="J56" s="221"/>
      <c r="K56" s="220">
        <f>ROUND(E56*J56,2)</f>
        <v>0</v>
      </c>
      <c r="L56" s="220">
        <v>21</v>
      </c>
      <c r="M56" s="220">
        <f>G56*(1+L56/100)</f>
        <v>0</v>
      </c>
      <c r="N56" s="220">
        <v>0</v>
      </c>
      <c r="O56" s="220">
        <f>ROUND(E56*N56,2)</f>
        <v>0</v>
      </c>
      <c r="P56" s="220">
        <v>0</v>
      </c>
      <c r="Q56" s="220">
        <f>ROUND(E56*P56,2)</f>
        <v>0</v>
      </c>
      <c r="R56" s="220"/>
      <c r="S56" s="220" t="s">
        <v>104</v>
      </c>
      <c r="T56" s="220" t="s">
        <v>105</v>
      </c>
      <c r="U56" s="220">
        <v>0.2</v>
      </c>
      <c r="V56" s="220">
        <f>ROUND(E56*U56,2)</f>
        <v>15.09</v>
      </c>
      <c r="W56" s="220"/>
      <c r="X56" s="220" t="s">
        <v>106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107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1" t="s">
        <v>170</v>
      </c>
      <c r="D57" s="222"/>
      <c r="E57" s="223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112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8"/>
      <c r="B58" s="219"/>
      <c r="C58" s="251" t="s">
        <v>171</v>
      </c>
      <c r="D58" s="222"/>
      <c r="E58" s="223">
        <v>13.4352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112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18"/>
      <c r="B59" s="219"/>
      <c r="C59" s="251" t="s">
        <v>172</v>
      </c>
      <c r="D59" s="222"/>
      <c r="E59" s="223">
        <v>18.246600000000001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112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8"/>
      <c r="B60" s="219"/>
      <c r="C60" s="251" t="s">
        <v>173</v>
      </c>
      <c r="D60" s="222"/>
      <c r="E60" s="223">
        <v>10.44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112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1" t="s">
        <v>174</v>
      </c>
      <c r="D61" s="222"/>
      <c r="E61" s="223">
        <v>1.44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112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1" t="s">
        <v>175</v>
      </c>
      <c r="D62" s="222"/>
      <c r="E62" s="223">
        <v>4.16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112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1" t="s">
        <v>176</v>
      </c>
      <c r="D63" s="222"/>
      <c r="E63" s="223">
        <v>2.4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112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8"/>
      <c r="B64" s="219"/>
      <c r="C64" s="251" t="s">
        <v>177</v>
      </c>
      <c r="D64" s="222"/>
      <c r="E64" s="223">
        <v>25.344000000000001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112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33">
        <v>17</v>
      </c>
      <c r="B65" s="234" t="s">
        <v>178</v>
      </c>
      <c r="C65" s="250" t="s">
        <v>179</v>
      </c>
      <c r="D65" s="235" t="s">
        <v>118</v>
      </c>
      <c r="E65" s="236">
        <v>65.246549999999999</v>
      </c>
      <c r="F65" s="237"/>
      <c r="G65" s="238">
        <f>ROUND(E65*F65,2)</f>
        <v>0</v>
      </c>
      <c r="H65" s="221"/>
      <c r="I65" s="220">
        <f>ROUND(E65*H65,2)</f>
        <v>0</v>
      </c>
      <c r="J65" s="221"/>
      <c r="K65" s="220">
        <f>ROUND(E65*J65,2)</f>
        <v>0</v>
      </c>
      <c r="L65" s="220">
        <v>21</v>
      </c>
      <c r="M65" s="220">
        <f>G65*(1+L65/100)</f>
        <v>0</v>
      </c>
      <c r="N65" s="220">
        <v>0</v>
      </c>
      <c r="O65" s="220">
        <f>ROUND(E65*N65,2)</f>
        <v>0</v>
      </c>
      <c r="P65" s="220">
        <v>0</v>
      </c>
      <c r="Q65" s="220">
        <f>ROUND(E65*P65,2)</f>
        <v>0</v>
      </c>
      <c r="R65" s="220"/>
      <c r="S65" s="220" t="s">
        <v>104</v>
      </c>
      <c r="T65" s="220" t="s">
        <v>105</v>
      </c>
      <c r="U65" s="220">
        <v>1.59</v>
      </c>
      <c r="V65" s="220">
        <f>ROUND(E65*U65,2)</f>
        <v>103.74</v>
      </c>
      <c r="W65" s="220"/>
      <c r="X65" s="220" t="s">
        <v>106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107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1" t="s">
        <v>180</v>
      </c>
      <c r="D66" s="222"/>
      <c r="E66" s="223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112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8"/>
      <c r="B67" s="219"/>
      <c r="C67" s="251" t="s">
        <v>181</v>
      </c>
      <c r="D67" s="222"/>
      <c r="E67" s="223">
        <v>49.929290000000002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112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1" x14ac:dyDescent="0.2">
      <c r="A68" s="218"/>
      <c r="B68" s="219"/>
      <c r="C68" s="251" t="s">
        <v>182</v>
      </c>
      <c r="D68" s="222"/>
      <c r="E68" s="223">
        <v>9.7972599999999996</v>
      </c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112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1" t="s">
        <v>183</v>
      </c>
      <c r="D69" s="222"/>
      <c r="E69" s="223">
        <v>1.2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112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1" t="s">
        <v>184</v>
      </c>
      <c r="D70" s="222"/>
      <c r="E70" s="223">
        <v>2.88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112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1" t="s">
        <v>185</v>
      </c>
      <c r="D71" s="222"/>
      <c r="E71" s="223">
        <v>1.44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112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33">
        <v>18</v>
      </c>
      <c r="B72" s="234" t="s">
        <v>186</v>
      </c>
      <c r="C72" s="250" t="s">
        <v>187</v>
      </c>
      <c r="D72" s="235" t="s">
        <v>103</v>
      </c>
      <c r="E72" s="236">
        <v>143.82</v>
      </c>
      <c r="F72" s="237"/>
      <c r="G72" s="238">
        <f>ROUND(E72*F72,2)</f>
        <v>0</v>
      </c>
      <c r="H72" s="221"/>
      <c r="I72" s="220">
        <f>ROUND(E72*H72,2)</f>
        <v>0</v>
      </c>
      <c r="J72" s="221"/>
      <c r="K72" s="220">
        <f>ROUND(E72*J72,2)</f>
        <v>0</v>
      </c>
      <c r="L72" s="220">
        <v>21</v>
      </c>
      <c r="M72" s="220">
        <f>G72*(1+L72/100)</f>
        <v>0</v>
      </c>
      <c r="N72" s="220">
        <v>0</v>
      </c>
      <c r="O72" s="220">
        <f>ROUND(E72*N72,2)</f>
        <v>0</v>
      </c>
      <c r="P72" s="220">
        <v>0</v>
      </c>
      <c r="Q72" s="220">
        <f>ROUND(E72*P72,2)</f>
        <v>0</v>
      </c>
      <c r="R72" s="220"/>
      <c r="S72" s="220" t="s">
        <v>104</v>
      </c>
      <c r="T72" s="220" t="s">
        <v>105</v>
      </c>
      <c r="U72" s="220">
        <v>0.02</v>
      </c>
      <c r="V72" s="220">
        <f>ROUND(E72*U72,2)</f>
        <v>2.88</v>
      </c>
      <c r="W72" s="220"/>
      <c r="X72" s="220" t="s">
        <v>106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107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1" t="s">
        <v>188</v>
      </c>
      <c r="D73" s="222"/>
      <c r="E73" s="223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112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1" t="s">
        <v>189</v>
      </c>
      <c r="D74" s="222"/>
      <c r="E74" s="223">
        <v>89.1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112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2.5" outlineLevel="1" x14ac:dyDescent="0.2">
      <c r="A75" s="218"/>
      <c r="B75" s="219"/>
      <c r="C75" s="251" t="s">
        <v>190</v>
      </c>
      <c r="D75" s="222"/>
      <c r="E75" s="223">
        <v>31.2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112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51" t="s">
        <v>191</v>
      </c>
      <c r="D76" s="222"/>
      <c r="E76" s="223">
        <v>2.4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112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8"/>
      <c r="B77" s="219"/>
      <c r="C77" s="251" t="s">
        <v>192</v>
      </c>
      <c r="D77" s="222"/>
      <c r="E77" s="223">
        <v>21.12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112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33">
        <v>19</v>
      </c>
      <c r="B78" s="234" t="s">
        <v>193</v>
      </c>
      <c r="C78" s="250" t="s">
        <v>194</v>
      </c>
      <c r="D78" s="235" t="s">
        <v>118</v>
      </c>
      <c r="E78" s="236">
        <v>139.52000000000001</v>
      </c>
      <c r="F78" s="237"/>
      <c r="G78" s="238">
        <f>ROUND(E78*F78,2)</f>
        <v>0</v>
      </c>
      <c r="H78" s="221"/>
      <c r="I78" s="220">
        <f>ROUND(E78*H78,2)</f>
        <v>0</v>
      </c>
      <c r="J78" s="221"/>
      <c r="K78" s="220">
        <f>ROUND(E78*J78,2)</f>
        <v>0</v>
      </c>
      <c r="L78" s="220">
        <v>21</v>
      </c>
      <c r="M78" s="220">
        <f>G78*(1+L78/100)</f>
        <v>0</v>
      </c>
      <c r="N78" s="220">
        <v>0</v>
      </c>
      <c r="O78" s="220">
        <f>ROUND(E78*N78,2)</f>
        <v>0</v>
      </c>
      <c r="P78" s="220">
        <v>0</v>
      </c>
      <c r="Q78" s="220">
        <f>ROUND(E78*P78,2)</f>
        <v>0</v>
      </c>
      <c r="R78" s="220"/>
      <c r="S78" s="220" t="s">
        <v>104</v>
      </c>
      <c r="T78" s="220" t="s">
        <v>105</v>
      </c>
      <c r="U78" s="220">
        <v>0</v>
      </c>
      <c r="V78" s="220">
        <f>ROUND(E78*U78,2)</f>
        <v>0</v>
      </c>
      <c r="W78" s="220"/>
      <c r="X78" s="220" t="s">
        <v>106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107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1" t="s">
        <v>195</v>
      </c>
      <c r="D79" s="222"/>
      <c r="E79" s="223">
        <v>139.52000000000001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112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33">
        <v>20</v>
      </c>
      <c r="B80" s="234" t="s">
        <v>196</v>
      </c>
      <c r="C80" s="250" t="s">
        <v>197</v>
      </c>
      <c r="D80" s="235" t="s">
        <v>198</v>
      </c>
      <c r="E80" s="236">
        <v>117.44379000000001</v>
      </c>
      <c r="F80" s="237"/>
      <c r="G80" s="238">
        <f>ROUND(E80*F80,2)</f>
        <v>0</v>
      </c>
      <c r="H80" s="221"/>
      <c r="I80" s="220">
        <f>ROUND(E80*H80,2)</f>
        <v>0</v>
      </c>
      <c r="J80" s="221"/>
      <c r="K80" s="220">
        <f>ROUND(E80*J80,2)</f>
        <v>0</v>
      </c>
      <c r="L80" s="220">
        <v>21</v>
      </c>
      <c r="M80" s="220">
        <f>G80*(1+L80/100)</f>
        <v>0</v>
      </c>
      <c r="N80" s="220">
        <v>1</v>
      </c>
      <c r="O80" s="220">
        <f>ROUND(E80*N80,2)</f>
        <v>117.44</v>
      </c>
      <c r="P80" s="220">
        <v>0</v>
      </c>
      <c r="Q80" s="220">
        <f>ROUND(E80*P80,2)</f>
        <v>0</v>
      </c>
      <c r="R80" s="220" t="s">
        <v>199</v>
      </c>
      <c r="S80" s="220" t="s">
        <v>104</v>
      </c>
      <c r="T80" s="220" t="s">
        <v>105</v>
      </c>
      <c r="U80" s="220">
        <v>0</v>
      </c>
      <c r="V80" s="220">
        <f>ROUND(E80*U80,2)</f>
        <v>0</v>
      </c>
      <c r="W80" s="220"/>
      <c r="X80" s="220" t="s">
        <v>200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201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1" t="s">
        <v>202</v>
      </c>
      <c r="D81" s="222"/>
      <c r="E81" s="223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112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1" t="s">
        <v>203</v>
      </c>
      <c r="D82" s="222"/>
      <c r="E82" s="223">
        <v>117.44379000000001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112</v>
      </c>
      <c r="AH82" s="211">
        <v>5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27" t="s">
        <v>99</v>
      </c>
      <c r="B83" s="228" t="s">
        <v>55</v>
      </c>
      <c r="C83" s="248" t="s">
        <v>56</v>
      </c>
      <c r="D83" s="229"/>
      <c r="E83" s="230"/>
      <c r="F83" s="231"/>
      <c r="G83" s="232">
        <f>SUMIF(AG84:AG88,"&lt;&gt;NOR",G84:G88)</f>
        <v>0</v>
      </c>
      <c r="H83" s="226"/>
      <c r="I83" s="226">
        <f>SUM(I84:I88)</f>
        <v>0</v>
      </c>
      <c r="J83" s="226"/>
      <c r="K83" s="226">
        <f>SUM(K84:K88)</f>
        <v>0</v>
      </c>
      <c r="L83" s="226"/>
      <c r="M83" s="226">
        <f>SUM(M84:M88)</f>
        <v>0</v>
      </c>
      <c r="N83" s="226"/>
      <c r="O83" s="226">
        <f>SUM(O84:O88)</f>
        <v>34.799999999999997</v>
      </c>
      <c r="P83" s="226"/>
      <c r="Q83" s="226">
        <f>SUM(Q84:Q88)</f>
        <v>0</v>
      </c>
      <c r="R83" s="226"/>
      <c r="S83" s="226"/>
      <c r="T83" s="226"/>
      <c r="U83" s="226"/>
      <c r="V83" s="226">
        <f>SUM(V84:V88)</f>
        <v>31.29</v>
      </c>
      <c r="W83" s="226"/>
      <c r="X83" s="226"/>
      <c r="AG83" t="s">
        <v>100</v>
      </c>
    </row>
    <row r="84" spans="1:60" outlineLevel="1" x14ac:dyDescent="0.2">
      <c r="A84" s="233">
        <v>21</v>
      </c>
      <c r="B84" s="234" t="s">
        <v>204</v>
      </c>
      <c r="C84" s="250" t="s">
        <v>205</v>
      </c>
      <c r="D84" s="235" t="s">
        <v>118</v>
      </c>
      <c r="E84" s="236">
        <v>18.405000000000001</v>
      </c>
      <c r="F84" s="237"/>
      <c r="G84" s="238">
        <f>ROUND(E84*F84,2)</f>
        <v>0</v>
      </c>
      <c r="H84" s="221"/>
      <c r="I84" s="220">
        <f>ROUND(E84*H84,2)</f>
        <v>0</v>
      </c>
      <c r="J84" s="221"/>
      <c r="K84" s="220">
        <f>ROUND(E84*J84,2)</f>
        <v>0</v>
      </c>
      <c r="L84" s="220">
        <v>21</v>
      </c>
      <c r="M84" s="220">
        <f>G84*(1+L84/100)</f>
        <v>0</v>
      </c>
      <c r="N84" s="220">
        <v>1.8907700000000001</v>
      </c>
      <c r="O84" s="220">
        <f>ROUND(E84*N84,2)</f>
        <v>34.799999999999997</v>
      </c>
      <c r="P84" s="220">
        <v>0</v>
      </c>
      <c r="Q84" s="220">
        <f>ROUND(E84*P84,2)</f>
        <v>0</v>
      </c>
      <c r="R84" s="220"/>
      <c r="S84" s="220" t="s">
        <v>104</v>
      </c>
      <c r="T84" s="220" t="s">
        <v>105</v>
      </c>
      <c r="U84" s="220">
        <v>1.7</v>
      </c>
      <c r="V84" s="220">
        <f>ROUND(E84*U84,2)</f>
        <v>31.29</v>
      </c>
      <c r="W84" s="220"/>
      <c r="X84" s="220" t="s">
        <v>106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107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51" t="s">
        <v>206</v>
      </c>
      <c r="D85" s="222"/>
      <c r="E85" s="223">
        <v>13.365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112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1" t="s">
        <v>207</v>
      </c>
      <c r="D86" s="222"/>
      <c r="E86" s="223">
        <v>3.96</v>
      </c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112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1" t="s">
        <v>208</v>
      </c>
      <c r="D87" s="222"/>
      <c r="E87" s="223">
        <v>0.36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112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1" t="s">
        <v>209</v>
      </c>
      <c r="D88" s="222"/>
      <c r="E88" s="223">
        <v>0.72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112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27" t="s">
        <v>99</v>
      </c>
      <c r="B89" s="228" t="s">
        <v>57</v>
      </c>
      <c r="C89" s="248" t="s">
        <v>58</v>
      </c>
      <c r="D89" s="229"/>
      <c r="E89" s="230"/>
      <c r="F89" s="231"/>
      <c r="G89" s="232">
        <f>SUMIF(AG90:AG95,"&lt;&gt;NOR",G90:G95)</f>
        <v>0</v>
      </c>
      <c r="H89" s="226"/>
      <c r="I89" s="226">
        <f>SUM(I90:I95)</f>
        <v>0</v>
      </c>
      <c r="J89" s="226"/>
      <c r="K89" s="226">
        <f>SUM(K90:K95)</f>
        <v>0</v>
      </c>
      <c r="L89" s="226"/>
      <c r="M89" s="226">
        <f>SUM(M90:M95)</f>
        <v>0</v>
      </c>
      <c r="N89" s="226"/>
      <c r="O89" s="226">
        <f>SUM(O90:O95)</f>
        <v>70.98</v>
      </c>
      <c r="P89" s="226"/>
      <c r="Q89" s="226">
        <f>SUM(Q90:Q95)</f>
        <v>0</v>
      </c>
      <c r="R89" s="226"/>
      <c r="S89" s="226"/>
      <c r="T89" s="226"/>
      <c r="U89" s="226"/>
      <c r="V89" s="226">
        <f>SUM(V90:V95)</f>
        <v>10.32</v>
      </c>
      <c r="W89" s="226"/>
      <c r="X89" s="226"/>
      <c r="AG89" t="s">
        <v>100</v>
      </c>
    </row>
    <row r="90" spans="1:60" ht="22.5" outlineLevel="1" x14ac:dyDescent="0.2">
      <c r="A90" s="233">
        <v>22</v>
      </c>
      <c r="B90" s="234" t="s">
        <v>210</v>
      </c>
      <c r="C90" s="250" t="s">
        <v>211</v>
      </c>
      <c r="D90" s="235" t="s">
        <v>198</v>
      </c>
      <c r="E90" s="236">
        <v>64.53</v>
      </c>
      <c r="F90" s="237"/>
      <c r="G90" s="238">
        <f>ROUND(E90*F90,2)</f>
        <v>0</v>
      </c>
      <c r="H90" s="221"/>
      <c r="I90" s="220">
        <f>ROUND(E90*H90,2)</f>
        <v>0</v>
      </c>
      <c r="J90" s="221"/>
      <c r="K90" s="220">
        <f>ROUND(E90*J90,2)</f>
        <v>0</v>
      </c>
      <c r="L90" s="220">
        <v>21</v>
      </c>
      <c r="M90" s="220">
        <f>G90*(1+L90/100)</f>
        <v>0</v>
      </c>
      <c r="N90" s="220">
        <v>1.1000000000000001</v>
      </c>
      <c r="O90" s="220">
        <f>ROUND(E90*N90,2)</f>
        <v>70.98</v>
      </c>
      <c r="P90" s="220">
        <v>0</v>
      </c>
      <c r="Q90" s="220">
        <f>ROUND(E90*P90,2)</f>
        <v>0</v>
      </c>
      <c r="R90" s="220"/>
      <c r="S90" s="220" t="s">
        <v>104</v>
      </c>
      <c r="T90" s="220" t="s">
        <v>105</v>
      </c>
      <c r="U90" s="220">
        <v>0.16</v>
      </c>
      <c r="V90" s="220">
        <f>ROUND(E90*U90,2)</f>
        <v>10.32</v>
      </c>
      <c r="W90" s="220"/>
      <c r="X90" s="220" t="s">
        <v>106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107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51" t="s">
        <v>212</v>
      </c>
      <c r="D91" s="222"/>
      <c r="E91" s="223"/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1"/>
      <c r="Z91" s="211"/>
      <c r="AA91" s="211"/>
      <c r="AB91" s="211"/>
      <c r="AC91" s="211"/>
      <c r="AD91" s="211"/>
      <c r="AE91" s="211"/>
      <c r="AF91" s="211"/>
      <c r="AG91" s="211" t="s">
        <v>112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18"/>
      <c r="B92" s="219"/>
      <c r="C92" s="251" t="s">
        <v>213</v>
      </c>
      <c r="D92" s="222"/>
      <c r="E92" s="223">
        <v>48.113999999999997</v>
      </c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112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18"/>
      <c r="B93" s="219"/>
      <c r="C93" s="251" t="s">
        <v>214</v>
      </c>
      <c r="D93" s="222"/>
      <c r="E93" s="223">
        <v>9.36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112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51" t="s">
        <v>215</v>
      </c>
      <c r="D94" s="222"/>
      <c r="E94" s="223">
        <v>0.72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1"/>
      <c r="Z94" s="211"/>
      <c r="AA94" s="211"/>
      <c r="AB94" s="211"/>
      <c r="AC94" s="211"/>
      <c r="AD94" s="211"/>
      <c r="AE94" s="211"/>
      <c r="AF94" s="211"/>
      <c r="AG94" s="211" t="s">
        <v>112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18"/>
      <c r="B95" s="219"/>
      <c r="C95" s="251" t="s">
        <v>216</v>
      </c>
      <c r="D95" s="222"/>
      <c r="E95" s="223">
        <v>6.3360000000000003</v>
      </c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1"/>
      <c r="Z95" s="211"/>
      <c r="AA95" s="211"/>
      <c r="AB95" s="211"/>
      <c r="AC95" s="211"/>
      <c r="AD95" s="211"/>
      <c r="AE95" s="211"/>
      <c r="AF95" s="211"/>
      <c r="AG95" s="211" t="s">
        <v>112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27" t="s">
        <v>99</v>
      </c>
      <c r="B96" s="228" t="s">
        <v>59</v>
      </c>
      <c r="C96" s="248" t="s">
        <v>60</v>
      </c>
      <c r="D96" s="229"/>
      <c r="E96" s="230"/>
      <c r="F96" s="231"/>
      <c r="G96" s="232">
        <f>SUMIF(AG97:AG137,"&lt;&gt;NOR",G97:G137)</f>
        <v>0</v>
      </c>
      <c r="H96" s="226"/>
      <c r="I96" s="226">
        <f>SUM(I97:I137)</f>
        <v>0</v>
      </c>
      <c r="J96" s="226"/>
      <c r="K96" s="226">
        <f>SUM(K97:K137)</f>
        <v>0</v>
      </c>
      <c r="L96" s="226"/>
      <c r="M96" s="226">
        <f>SUM(M97:M137)</f>
        <v>0</v>
      </c>
      <c r="N96" s="226"/>
      <c r="O96" s="226">
        <f>SUM(O97:O137)</f>
        <v>15.82</v>
      </c>
      <c r="P96" s="226"/>
      <c r="Q96" s="226">
        <f>SUM(Q97:Q137)</f>
        <v>0</v>
      </c>
      <c r="R96" s="226"/>
      <c r="S96" s="226"/>
      <c r="T96" s="226"/>
      <c r="U96" s="226"/>
      <c r="V96" s="226">
        <f>SUM(V97:V137)</f>
        <v>119.30000000000001</v>
      </c>
      <c r="W96" s="226"/>
      <c r="X96" s="226"/>
      <c r="AG96" t="s">
        <v>100</v>
      </c>
    </row>
    <row r="97" spans="1:60" outlineLevel="1" x14ac:dyDescent="0.2">
      <c r="A97" s="233">
        <v>23</v>
      </c>
      <c r="B97" s="234" t="s">
        <v>217</v>
      </c>
      <c r="C97" s="250" t="s">
        <v>218</v>
      </c>
      <c r="D97" s="235" t="s">
        <v>110</v>
      </c>
      <c r="E97" s="236">
        <v>99</v>
      </c>
      <c r="F97" s="237"/>
      <c r="G97" s="238">
        <f>ROUND(E97*F97,2)</f>
        <v>0</v>
      </c>
      <c r="H97" s="221"/>
      <c r="I97" s="220">
        <f>ROUND(E97*H97,2)</f>
        <v>0</v>
      </c>
      <c r="J97" s="221"/>
      <c r="K97" s="220">
        <f>ROUND(E97*J97,2)</f>
        <v>0</v>
      </c>
      <c r="L97" s="220">
        <v>21</v>
      </c>
      <c r="M97" s="220">
        <f>G97*(1+L97/100)</f>
        <v>0</v>
      </c>
      <c r="N97" s="220">
        <v>6.0000000000000002E-5</v>
      </c>
      <c r="O97" s="220">
        <f>ROUND(E97*N97,2)</f>
        <v>0.01</v>
      </c>
      <c r="P97" s="220">
        <v>0</v>
      </c>
      <c r="Q97" s="220">
        <f>ROUND(E97*P97,2)</f>
        <v>0</v>
      </c>
      <c r="R97" s="220"/>
      <c r="S97" s="220" t="s">
        <v>104</v>
      </c>
      <c r="T97" s="220" t="s">
        <v>105</v>
      </c>
      <c r="U97" s="220">
        <v>1.032</v>
      </c>
      <c r="V97" s="220">
        <f>ROUND(E97*U97,2)</f>
        <v>102.17</v>
      </c>
      <c r="W97" s="220"/>
      <c r="X97" s="220" t="s">
        <v>106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107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1" t="s">
        <v>219</v>
      </c>
      <c r="D98" s="222"/>
      <c r="E98" s="223">
        <v>99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112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33">
        <v>24</v>
      </c>
      <c r="B99" s="234" t="s">
        <v>220</v>
      </c>
      <c r="C99" s="250" t="s">
        <v>221</v>
      </c>
      <c r="D99" s="235" t="s">
        <v>222</v>
      </c>
      <c r="E99" s="236">
        <v>11</v>
      </c>
      <c r="F99" s="237"/>
      <c r="G99" s="238">
        <f>ROUND(E99*F99,2)</f>
        <v>0</v>
      </c>
      <c r="H99" s="221"/>
      <c r="I99" s="220">
        <f>ROUND(E99*H99,2)</f>
        <v>0</v>
      </c>
      <c r="J99" s="221"/>
      <c r="K99" s="220">
        <f>ROUND(E99*J99,2)</f>
        <v>0</v>
      </c>
      <c r="L99" s="220">
        <v>21</v>
      </c>
      <c r="M99" s="220">
        <f>G99*(1+L99/100)</f>
        <v>0</v>
      </c>
      <c r="N99" s="220">
        <v>8.0000000000000007E-5</v>
      </c>
      <c r="O99" s="220">
        <f>ROUND(E99*N99,2)</f>
        <v>0</v>
      </c>
      <c r="P99" s="220">
        <v>0</v>
      </c>
      <c r="Q99" s="220">
        <f>ROUND(E99*P99,2)</f>
        <v>0</v>
      </c>
      <c r="R99" s="220"/>
      <c r="S99" s="220" t="s">
        <v>104</v>
      </c>
      <c r="T99" s="220" t="s">
        <v>105</v>
      </c>
      <c r="U99" s="220">
        <v>0.89</v>
      </c>
      <c r="V99" s="220">
        <f>ROUND(E99*U99,2)</f>
        <v>9.7899999999999991</v>
      </c>
      <c r="W99" s="220"/>
      <c r="X99" s="220" t="s">
        <v>106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107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8"/>
      <c r="B100" s="219"/>
      <c r="C100" s="251" t="s">
        <v>223</v>
      </c>
      <c r="D100" s="222"/>
      <c r="E100" s="223">
        <v>11</v>
      </c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112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33">
        <v>25</v>
      </c>
      <c r="B101" s="234" t="s">
        <v>224</v>
      </c>
      <c r="C101" s="250" t="s">
        <v>225</v>
      </c>
      <c r="D101" s="235" t="s">
        <v>110</v>
      </c>
      <c r="E101" s="236">
        <v>35</v>
      </c>
      <c r="F101" s="237"/>
      <c r="G101" s="238">
        <f>ROUND(E101*F101,2)</f>
        <v>0</v>
      </c>
      <c r="H101" s="221"/>
      <c r="I101" s="220">
        <f>ROUND(E101*H101,2)</f>
        <v>0</v>
      </c>
      <c r="J101" s="221"/>
      <c r="K101" s="220">
        <f>ROUND(E101*J101,2)</f>
        <v>0</v>
      </c>
      <c r="L101" s="220">
        <v>21</v>
      </c>
      <c r="M101" s="220">
        <f>G101*(1+L101/100)</f>
        <v>0</v>
      </c>
      <c r="N101" s="220">
        <v>0</v>
      </c>
      <c r="O101" s="220">
        <f>ROUND(E101*N101,2)</f>
        <v>0</v>
      </c>
      <c r="P101" s="220">
        <v>0</v>
      </c>
      <c r="Q101" s="220">
        <f>ROUND(E101*P101,2)</f>
        <v>0</v>
      </c>
      <c r="R101" s="220"/>
      <c r="S101" s="220" t="s">
        <v>104</v>
      </c>
      <c r="T101" s="220" t="s">
        <v>105</v>
      </c>
      <c r="U101" s="220">
        <v>7.0000000000000007E-2</v>
      </c>
      <c r="V101" s="220">
        <f>ROUND(E101*U101,2)</f>
        <v>2.4500000000000002</v>
      </c>
      <c r="W101" s="220"/>
      <c r="X101" s="220" t="s">
        <v>106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107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18"/>
      <c r="B102" s="219"/>
      <c r="C102" s="251" t="s">
        <v>226</v>
      </c>
      <c r="D102" s="222"/>
      <c r="E102" s="223">
        <v>35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112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33">
        <v>26</v>
      </c>
      <c r="B103" s="234" t="s">
        <v>227</v>
      </c>
      <c r="C103" s="250" t="s">
        <v>228</v>
      </c>
      <c r="D103" s="235" t="s">
        <v>110</v>
      </c>
      <c r="E103" s="236">
        <v>6</v>
      </c>
      <c r="F103" s="237"/>
      <c r="G103" s="238">
        <f>ROUND(E103*F103,2)</f>
        <v>0</v>
      </c>
      <c r="H103" s="221"/>
      <c r="I103" s="220">
        <f>ROUND(E103*H103,2)</f>
        <v>0</v>
      </c>
      <c r="J103" s="221"/>
      <c r="K103" s="220">
        <f>ROUND(E103*J103,2)</f>
        <v>0</v>
      </c>
      <c r="L103" s="220">
        <v>21</v>
      </c>
      <c r="M103" s="220">
        <f>G103*(1+L103/100)</f>
        <v>0</v>
      </c>
      <c r="N103" s="220">
        <v>1.0000000000000001E-5</v>
      </c>
      <c r="O103" s="220">
        <f>ROUND(E103*N103,2)</f>
        <v>0</v>
      </c>
      <c r="P103" s="220">
        <v>0</v>
      </c>
      <c r="Q103" s="220">
        <f>ROUND(E103*P103,2)</f>
        <v>0</v>
      </c>
      <c r="R103" s="220"/>
      <c r="S103" s="220" t="s">
        <v>104</v>
      </c>
      <c r="T103" s="220" t="s">
        <v>105</v>
      </c>
      <c r="U103" s="220">
        <v>0.08</v>
      </c>
      <c r="V103" s="220">
        <f>ROUND(E103*U103,2)</f>
        <v>0.48</v>
      </c>
      <c r="W103" s="220"/>
      <c r="X103" s="220" t="s">
        <v>106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107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1" t="s">
        <v>229</v>
      </c>
      <c r="D104" s="222"/>
      <c r="E104" s="223">
        <v>6</v>
      </c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112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33">
        <v>27</v>
      </c>
      <c r="B105" s="234" t="s">
        <v>230</v>
      </c>
      <c r="C105" s="250" t="s">
        <v>231</v>
      </c>
      <c r="D105" s="235" t="s">
        <v>222</v>
      </c>
      <c r="E105" s="236">
        <v>21</v>
      </c>
      <c r="F105" s="237"/>
      <c r="G105" s="238">
        <f>ROUND(E105*F105,2)</f>
        <v>0</v>
      </c>
      <c r="H105" s="221"/>
      <c r="I105" s="220">
        <f>ROUND(E105*H105,2)</f>
        <v>0</v>
      </c>
      <c r="J105" s="221"/>
      <c r="K105" s="220">
        <f>ROUND(E105*J105,2)</f>
        <v>0</v>
      </c>
      <c r="L105" s="220">
        <v>21</v>
      </c>
      <c r="M105" s="220">
        <f>G105*(1+L105/100)</f>
        <v>0</v>
      </c>
      <c r="N105" s="220">
        <v>2.0000000000000002E-5</v>
      </c>
      <c r="O105" s="220">
        <f>ROUND(E105*N105,2)</f>
        <v>0</v>
      </c>
      <c r="P105" s="220">
        <v>0</v>
      </c>
      <c r="Q105" s="220">
        <f>ROUND(E105*P105,2)</f>
        <v>0</v>
      </c>
      <c r="R105" s="220"/>
      <c r="S105" s="220" t="s">
        <v>104</v>
      </c>
      <c r="T105" s="220" t="s">
        <v>105</v>
      </c>
      <c r="U105" s="220">
        <v>0.21</v>
      </c>
      <c r="V105" s="220">
        <f>ROUND(E105*U105,2)</f>
        <v>4.41</v>
      </c>
      <c r="W105" s="220"/>
      <c r="X105" s="220" t="s">
        <v>106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107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8"/>
      <c r="B106" s="219"/>
      <c r="C106" s="251" t="s">
        <v>232</v>
      </c>
      <c r="D106" s="222"/>
      <c r="E106" s="223">
        <v>11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112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51" t="s">
        <v>233</v>
      </c>
      <c r="D107" s="222"/>
      <c r="E107" s="223">
        <v>10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112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33">
        <v>28</v>
      </c>
      <c r="B108" s="234" t="s">
        <v>234</v>
      </c>
      <c r="C108" s="250" t="s">
        <v>235</v>
      </c>
      <c r="D108" s="235" t="s">
        <v>222</v>
      </c>
      <c r="E108" s="236">
        <v>10.3</v>
      </c>
      <c r="F108" s="237"/>
      <c r="G108" s="238">
        <f>ROUND(E108*F108,2)</f>
        <v>0</v>
      </c>
      <c r="H108" s="221"/>
      <c r="I108" s="220">
        <f>ROUND(E108*H108,2)</f>
        <v>0</v>
      </c>
      <c r="J108" s="221"/>
      <c r="K108" s="220">
        <f>ROUND(E108*J108,2)</f>
        <v>0</v>
      </c>
      <c r="L108" s="220">
        <v>21</v>
      </c>
      <c r="M108" s="220">
        <f>G108*(1+L108/100)</f>
        <v>0</v>
      </c>
      <c r="N108" s="220">
        <v>3.2100000000000002E-3</v>
      </c>
      <c r="O108" s="220">
        <f>ROUND(E108*N108,2)</f>
        <v>0.03</v>
      </c>
      <c r="P108" s="220">
        <v>0</v>
      </c>
      <c r="Q108" s="220">
        <f>ROUND(E108*P108,2)</f>
        <v>0</v>
      </c>
      <c r="R108" s="220" t="s">
        <v>199</v>
      </c>
      <c r="S108" s="220" t="s">
        <v>104</v>
      </c>
      <c r="T108" s="220" t="s">
        <v>105</v>
      </c>
      <c r="U108" s="220">
        <v>0</v>
      </c>
      <c r="V108" s="220">
        <f>ROUND(E108*U108,2)</f>
        <v>0</v>
      </c>
      <c r="W108" s="220"/>
      <c r="X108" s="220" t="s">
        <v>200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201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1" t="s">
        <v>236</v>
      </c>
      <c r="D109" s="222"/>
      <c r="E109" s="223">
        <v>10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112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2" t="s">
        <v>237</v>
      </c>
      <c r="D110" s="224"/>
      <c r="E110" s="225">
        <v>0.3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112</v>
      </c>
      <c r="AH110" s="211">
        <v>4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33">
        <v>29</v>
      </c>
      <c r="B111" s="234" t="s">
        <v>238</v>
      </c>
      <c r="C111" s="250" t="s">
        <v>239</v>
      </c>
      <c r="D111" s="235" t="s">
        <v>222</v>
      </c>
      <c r="E111" s="236">
        <v>5.15</v>
      </c>
      <c r="F111" s="237"/>
      <c r="G111" s="238">
        <f>ROUND(E111*F111,2)</f>
        <v>0</v>
      </c>
      <c r="H111" s="221"/>
      <c r="I111" s="220">
        <f>ROUND(E111*H111,2)</f>
        <v>0</v>
      </c>
      <c r="J111" s="221"/>
      <c r="K111" s="220">
        <f>ROUND(E111*J111,2)</f>
        <v>0</v>
      </c>
      <c r="L111" s="220">
        <v>21</v>
      </c>
      <c r="M111" s="220">
        <f>G111*(1+L111/100)</f>
        <v>0</v>
      </c>
      <c r="N111" s="220">
        <v>9.6299999999999997E-3</v>
      </c>
      <c r="O111" s="220">
        <f>ROUND(E111*N111,2)</f>
        <v>0.05</v>
      </c>
      <c r="P111" s="220">
        <v>0</v>
      </c>
      <c r="Q111" s="220">
        <f>ROUND(E111*P111,2)</f>
        <v>0</v>
      </c>
      <c r="R111" s="220" t="s">
        <v>199</v>
      </c>
      <c r="S111" s="220" t="s">
        <v>104</v>
      </c>
      <c r="T111" s="220" t="s">
        <v>105</v>
      </c>
      <c r="U111" s="220">
        <v>0</v>
      </c>
      <c r="V111" s="220">
        <f>ROUND(E111*U111,2)</f>
        <v>0</v>
      </c>
      <c r="W111" s="220"/>
      <c r="X111" s="220" t="s">
        <v>200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201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8"/>
      <c r="B112" s="219"/>
      <c r="C112" s="251" t="s">
        <v>57</v>
      </c>
      <c r="D112" s="222"/>
      <c r="E112" s="223">
        <v>5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112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2" t="s">
        <v>237</v>
      </c>
      <c r="D113" s="224"/>
      <c r="E113" s="225">
        <v>0.15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112</v>
      </c>
      <c r="AH113" s="211">
        <v>4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33">
        <v>30</v>
      </c>
      <c r="B114" s="234" t="s">
        <v>240</v>
      </c>
      <c r="C114" s="250" t="s">
        <v>241</v>
      </c>
      <c r="D114" s="235" t="s">
        <v>222</v>
      </c>
      <c r="E114" s="236">
        <v>2.06</v>
      </c>
      <c r="F114" s="237"/>
      <c r="G114" s="238">
        <f>ROUND(E114*F114,2)</f>
        <v>0</v>
      </c>
      <c r="H114" s="221"/>
      <c r="I114" s="220">
        <f>ROUND(E114*H114,2)</f>
        <v>0</v>
      </c>
      <c r="J114" s="221"/>
      <c r="K114" s="220">
        <f>ROUND(E114*J114,2)</f>
        <v>0</v>
      </c>
      <c r="L114" s="220">
        <v>21</v>
      </c>
      <c r="M114" s="220">
        <f>G114*(1+L114/100)</f>
        <v>0</v>
      </c>
      <c r="N114" s="220">
        <v>1.6049999999999998E-2</v>
      </c>
      <c r="O114" s="220">
        <f>ROUND(E114*N114,2)</f>
        <v>0.03</v>
      </c>
      <c r="P114" s="220">
        <v>0</v>
      </c>
      <c r="Q114" s="220">
        <f>ROUND(E114*P114,2)</f>
        <v>0</v>
      </c>
      <c r="R114" s="220" t="s">
        <v>199</v>
      </c>
      <c r="S114" s="220" t="s">
        <v>104</v>
      </c>
      <c r="T114" s="220" t="s">
        <v>105</v>
      </c>
      <c r="U114" s="220">
        <v>0</v>
      </c>
      <c r="V114" s="220">
        <f>ROUND(E114*U114,2)</f>
        <v>0</v>
      </c>
      <c r="W114" s="220"/>
      <c r="X114" s="220" t="s">
        <v>200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201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8"/>
      <c r="B115" s="219"/>
      <c r="C115" s="251" t="s">
        <v>41</v>
      </c>
      <c r="D115" s="222"/>
      <c r="E115" s="223">
        <v>2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112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2" t="s">
        <v>237</v>
      </c>
      <c r="D116" s="224"/>
      <c r="E116" s="225">
        <v>0.06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112</v>
      </c>
      <c r="AH116" s="211">
        <v>4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33">
        <v>31</v>
      </c>
      <c r="B117" s="234" t="s">
        <v>242</v>
      </c>
      <c r="C117" s="250" t="s">
        <v>243</v>
      </c>
      <c r="D117" s="235" t="s">
        <v>222</v>
      </c>
      <c r="E117" s="236">
        <v>3.09</v>
      </c>
      <c r="F117" s="237"/>
      <c r="G117" s="238">
        <f>ROUND(E117*F117,2)</f>
        <v>0</v>
      </c>
      <c r="H117" s="221"/>
      <c r="I117" s="220">
        <f>ROUND(E117*H117,2)</f>
        <v>0</v>
      </c>
      <c r="J117" s="221"/>
      <c r="K117" s="220">
        <f>ROUND(E117*J117,2)</f>
        <v>0</v>
      </c>
      <c r="L117" s="220">
        <v>21</v>
      </c>
      <c r="M117" s="220">
        <f>G117*(1+L117/100)</f>
        <v>0</v>
      </c>
      <c r="N117" s="220">
        <v>5.0400000000000002E-3</v>
      </c>
      <c r="O117" s="220">
        <f>ROUND(E117*N117,2)</f>
        <v>0.02</v>
      </c>
      <c r="P117" s="220">
        <v>0</v>
      </c>
      <c r="Q117" s="220">
        <f>ROUND(E117*P117,2)</f>
        <v>0</v>
      </c>
      <c r="R117" s="220" t="s">
        <v>199</v>
      </c>
      <c r="S117" s="220" t="s">
        <v>104</v>
      </c>
      <c r="T117" s="220" t="s">
        <v>105</v>
      </c>
      <c r="U117" s="220">
        <v>0</v>
      </c>
      <c r="V117" s="220">
        <f>ROUND(E117*U117,2)</f>
        <v>0</v>
      </c>
      <c r="W117" s="220"/>
      <c r="X117" s="220" t="s">
        <v>200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201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51" t="s">
        <v>244</v>
      </c>
      <c r="D118" s="222"/>
      <c r="E118" s="223">
        <v>3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112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2" t="s">
        <v>237</v>
      </c>
      <c r="D119" s="224"/>
      <c r="E119" s="225">
        <v>0.09</v>
      </c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112</v>
      </c>
      <c r="AH119" s="211">
        <v>4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33">
        <v>32</v>
      </c>
      <c r="B120" s="234" t="s">
        <v>245</v>
      </c>
      <c r="C120" s="250" t="s">
        <v>246</v>
      </c>
      <c r="D120" s="235" t="s">
        <v>222</v>
      </c>
      <c r="E120" s="236">
        <v>1.03</v>
      </c>
      <c r="F120" s="237"/>
      <c r="G120" s="238">
        <f>ROUND(E120*F120,2)</f>
        <v>0</v>
      </c>
      <c r="H120" s="221"/>
      <c r="I120" s="220">
        <f>ROUND(E120*H120,2)</f>
        <v>0</v>
      </c>
      <c r="J120" s="221"/>
      <c r="K120" s="220">
        <f>ROUND(E120*J120,2)</f>
        <v>0</v>
      </c>
      <c r="L120" s="220">
        <v>21</v>
      </c>
      <c r="M120" s="220">
        <f>G120*(1+L120/100)</f>
        <v>0</v>
      </c>
      <c r="N120" s="220">
        <v>1.512E-2</v>
      </c>
      <c r="O120" s="220">
        <f>ROUND(E120*N120,2)</f>
        <v>0.02</v>
      </c>
      <c r="P120" s="220">
        <v>0</v>
      </c>
      <c r="Q120" s="220">
        <f>ROUND(E120*P120,2)</f>
        <v>0</v>
      </c>
      <c r="R120" s="220" t="s">
        <v>199</v>
      </c>
      <c r="S120" s="220" t="s">
        <v>104</v>
      </c>
      <c r="T120" s="220" t="s">
        <v>105</v>
      </c>
      <c r="U120" s="220">
        <v>0</v>
      </c>
      <c r="V120" s="220">
        <f>ROUND(E120*U120,2)</f>
        <v>0</v>
      </c>
      <c r="W120" s="220"/>
      <c r="X120" s="220" t="s">
        <v>200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201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51" t="s">
        <v>53</v>
      </c>
      <c r="D121" s="222"/>
      <c r="E121" s="223">
        <v>1</v>
      </c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112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2" t="s">
        <v>237</v>
      </c>
      <c r="D122" s="224"/>
      <c r="E122" s="225">
        <v>0.03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112</v>
      </c>
      <c r="AH122" s="211">
        <v>4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33">
        <v>33</v>
      </c>
      <c r="B123" s="234" t="s">
        <v>247</v>
      </c>
      <c r="C123" s="250" t="s">
        <v>248</v>
      </c>
      <c r="D123" s="235" t="s">
        <v>222</v>
      </c>
      <c r="E123" s="236">
        <v>10.15</v>
      </c>
      <c r="F123" s="237"/>
      <c r="G123" s="238">
        <f>ROUND(E123*F123,2)</f>
        <v>0</v>
      </c>
      <c r="H123" s="221"/>
      <c r="I123" s="220">
        <f>ROUND(E123*H123,2)</f>
        <v>0</v>
      </c>
      <c r="J123" s="221"/>
      <c r="K123" s="220">
        <f>ROUND(E123*J123,2)</f>
        <v>0</v>
      </c>
      <c r="L123" s="220">
        <v>21</v>
      </c>
      <c r="M123" s="220">
        <f>G123*(1+L123/100)</f>
        <v>0</v>
      </c>
      <c r="N123" s="220">
        <v>7.9000000000000001E-4</v>
      </c>
      <c r="O123" s="220">
        <f>ROUND(E123*N123,2)</f>
        <v>0.01</v>
      </c>
      <c r="P123" s="220">
        <v>0</v>
      </c>
      <c r="Q123" s="220">
        <f>ROUND(E123*P123,2)</f>
        <v>0</v>
      </c>
      <c r="R123" s="220" t="s">
        <v>199</v>
      </c>
      <c r="S123" s="220" t="s">
        <v>104</v>
      </c>
      <c r="T123" s="220" t="s">
        <v>105</v>
      </c>
      <c r="U123" s="220">
        <v>0</v>
      </c>
      <c r="V123" s="220">
        <f>ROUND(E123*U123,2)</f>
        <v>0</v>
      </c>
      <c r="W123" s="220"/>
      <c r="X123" s="220" t="s">
        <v>200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201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51" t="s">
        <v>249</v>
      </c>
      <c r="D124" s="222"/>
      <c r="E124" s="223">
        <v>10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112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8"/>
      <c r="B125" s="219"/>
      <c r="C125" s="252" t="s">
        <v>250</v>
      </c>
      <c r="D125" s="224"/>
      <c r="E125" s="225">
        <v>0.15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112</v>
      </c>
      <c r="AH125" s="211">
        <v>4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33">
        <v>34</v>
      </c>
      <c r="B126" s="234" t="s">
        <v>251</v>
      </c>
      <c r="C126" s="250" t="s">
        <v>252</v>
      </c>
      <c r="D126" s="235" t="s">
        <v>222</v>
      </c>
      <c r="E126" s="236">
        <v>11.164999999999999</v>
      </c>
      <c r="F126" s="237"/>
      <c r="G126" s="238">
        <f>ROUND(E126*F126,2)</f>
        <v>0</v>
      </c>
      <c r="H126" s="221"/>
      <c r="I126" s="220">
        <f>ROUND(E126*H126,2)</f>
        <v>0</v>
      </c>
      <c r="J126" s="221"/>
      <c r="K126" s="220">
        <f>ROUND(E126*J126,2)</f>
        <v>0</v>
      </c>
      <c r="L126" s="220">
        <v>21</v>
      </c>
      <c r="M126" s="220">
        <f>G126*(1+L126/100)</f>
        <v>0</v>
      </c>
      <c r="N126" s="220">
        <v>9.2000000000000003E-4</v>
      </c>
      <c r="O126" s="220">
        <f>ROUND(E126*N126,2)</f>
        <v>0.01</v>
      </c>
      <c r="P126" s="220">
        <v>0</v>
      </c>
      <c r="Q126" s="220">
        <f>ROUND(E126*P126,2)</f>
        <v>0</v>
      </c>
      <c r="R126" s="220" t="s">
        <v>199</v>
      </c>
      <c r="S126" s="220" t="s">
        <v>104</v>
      </c>
      <c r="T126" s="220" t="s">
        <v>105</v>
      </c>
      <c r="U126" s="220">
        <v>0</v>
      </c>
      <c r="V126" s="220">
        <f>ROUND(E126*U126,2)</f>
        <v>0</v>
      </c>
      <c r="W126" s="220"/>
      <c r="X126" s="220" t="s">
        <v>200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201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1" t="s">
        <v>253</v>
      </c>
      <c r="D127" s="222"/>
      <c r="E127" s="223">
        <v>11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112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52" t="s">
        <v>250</v>
      </c>
      <c r="D128" s="224"/>
      <c r="E128" s="225">
        <v>0.16500000000000001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112</v>
      </c>
      <c r="AH128" s="211">
        <v>4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33.75" outlineLevel="1" x14ac:dyDescent="0.2">
      <c r="A129" s="233">
        <v>35</v>
      </c>
      <c r="B129" s="234" t="s">
        <v>254</v>
      </c>
      <c r="C129" s="250" t="s">
        <v>255</v>
      </c>
      <c r="D129" s="235" t="s">
        <v>110</v>
      </c>
      <c r="E129" s="236">
        <v>100.485</v>
      </c>
      <c r="F129" s="237"/>
      <c r="G129" s="238">
        <f>ROUND(E129*F129,2)</f>
        <v>0</v>
      </c>
      <c r="H129" s="221"/>
      <c r="I129" s="220">
        <f>ROUND(E129*H129,2)</f>
        <v>0</v>
      </c>
      <c r="J129" s="221"/>
      <c r="K129" s="220">
        <f>ROUND(E129*J129,2)</f>
        <v>0</v>
      </c>
      <c r="L129" s="220">
        <v>21</v>
      </c>
      <c r="M129" s="220">
        <f>G129*(1+L129/100)</f>
        <v>0</v>
      </c>
      <c r="N129" s="220">
        <v>0.13600000000000001</v>
      </c>
      <c r="O129" s="220">
        <f>ROUND(E129*N129,2)</f>
        <v>13.67</v>
      </c>
      <c r="P129" s="220">
        <v>0</v>
      </c>
      <c r="Q129" s="220">
        <f>ROUND(E129*P129,2)</f>
        <v>0</v>
      </c>
      <c r="R129" s="220" t="s">
        <v>199</v>
      </c>
      <c r="S129" s="220" t="s">
        <v>104</v>
      </c>
      <c r="T129" s="220" t="s">
        <v>105</v>
      </c>
      <c r="U129" s="220">
        <v>0</v>
      </c>
      <c r="V129" s="220">
        <f>ROUND(E129*U129,2)</f>
        <v>0</v>
      </c>
      <c r="W129" s="220"/>
      <c r="X129" s="220" t="s">
        <v>200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201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1" t="s">
        <v>256</v>
      </c>
      <c r="D130" s="222"/>
      <c r="E130" s="223">
        <v>99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112</v>
      </c>
      <c r="AH130" s="211">
        <v>5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8"/>
      <c r="B131" s="219"/>
      <c r="C131" s="252" t="s">
        <v>250</v>
      </c>
      <c r="D131" s="224"/>
      <c r="E131" s="225">
        <v>1.4850000000000001</v>
      </c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112</v>
      </c>
      <c r="AH131" s="211">
        <v>4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22.5" outlineLevel="1" x14ac:dyDescent="0.2">
      <c r="A132" s="233">
        <v>36</v>
      </c>
      <c r="B132" s="234" t="s">
        <v>257</v>
      </c>
      <c r="C132" s="250" t="s">
        <v>258</v>
      </c>
      <c r="D132" s="235" t="s">
        <v>222</v>
      </c>
      <c r="E132" s="236">
        <v>3.0449999999999999</v>
      </c>
      <c r="F132" s="237"/>
      <c r="G132" s="238">
        <f>ROUND(E132*F132,2)</f>
        <v>0</v>
      </c>
      <c r="H132" s="221"/>
      <c r="I132" s="220">
        <f>ROUND(E132*H132,2)</f>
        <v>0</v>
      </c>
      <c r="J132" s="221"/>
      <c r="K132" s="220">
        <f>ROUND(E132*J132,2)</f>
        <v>0</v>
      </c>
      <c r="L132" s="220">
        <v>21</v>
      </c>
      <c r="M132" s="220">
        <f>G132*(1+L132/100)</f>
        <v>0</v>
      </c>
      <c r="N132" s="220">
        <v>0.115</v>
      </c>
      <c r="O132" s="220">
        <f>ROUND(E132*N132,2)</f>
        <v>0.35</v>
      </c>
      <c r="P132" s="220">
        <v>0</v>
      </c>
      <c r="Q132" s="220">
        <f>ROUND(E132*P132,2)</f>
        <v>0</v>
      </c>
      <c r="R132" s="220" t="s">
        <v>199</v>
      </c>
      <c r="S132" s="220" t="s">
        <v>104</v>
      </c>
      <c r="T132" s="220" t="s">
        <v>105</v>
      </c>
      <c r="U132" s="220">
        <v>0</v>
      </c>
      <c r="V132" s="220">
        <f>ROUND(E132*U132,2)</f>
        <v>0</v>
      </c>
      <c r="W132" s="220"/>
      <c r="X132" s="220" t="s">
        <v>200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201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1" t="s">
        <v>244</v>
      </c>
      <c r="D133" s="222"/>
      <c r="E133" s="223">
        <v>3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112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52" t="s">
        <v>250</v>
      </c>
      <c r="D134" s="224"/>
      <c r="E134" s="225">
        <v>4.4999999999999998E-2</v>
      </c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112</v>
      </c>
      <c r="AH134" s="211">
        <v>4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33">
        <v>37</v>
      </c>
      <c r="B135" s="234" t="s">
        <v>259</v>
      </c>
      <c r="C135" s="250" t="s">
        <v>260</v>
      </c>
      <c r="D135" s="235" t="s">
        <v>222</v>
      </c>
      <c r="E135" s="236">
        <v>11.164999999999999</v>
      </c>
      <c r="F135" s="237"/>
      <c r="G135" s="238">
        <f>ROUND(E135*F135,2)</f>
        <v>0</v>
      </c>
      <c r="H135" s="221"/>
      <c r="I135" s="220">
        <f>ROUND(E135*H135,2)</f>
        <v>0</v>
      </c>
      <c r="J135" s="221"/>
      <c r="K135" s="220">
        <f>ROUND(E135*J135,2)</f>
        <v>0</v>
      </c>
      <c r="L135" s="220">
        <v>21</v>
      </c>
      <c r="M135" s="220">
        <f>G135*(1+L135/100)</f>
        <v>0</v>
      </c>
      <c r="N135" s="220">
        <v>0.14499999999999999</v>
      </c>
      <c r="O135" s="220">
        <f>ROUND(E135*N135,2)</f>
        <v>1.62</v>
      </c>
      <c r="P135" s="220">
        <v>0</v>
      </c>
      <c r="Q135" s="220">
        <f>ROUND(E135*P135,2)</f>
        <v>0</v>
      </c>
      <c r="R135" s="220" t="s">
        <v>199</v>
      </c>
      <c r="S135" s="220" t="s">
        <v>104</v>
      </c>
      <c r="T135" s="220" t="s">
        <v>105</v>
      </c>
      <c r="U135" s="220">
        <v>0</v>
      </c>
      <c r="V135" s="220">
        <f>ROUND(E135*U135,2)</f>
        <v>0</v>
      </c>
      <c r="W135" s="220"/>
      <c r="X135" s="220" t="s">
        <v>200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201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1" t="s">
        <v>253</v>
      </c>
      <c r="D136" s="222"/>
      <c r="E136" s="223">
        <v>11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112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2" t="s">
        <v>250</v>
      </c>
      <c r="D137" s="224"/>
      <c r="E137" s="225">
        <v>0.16500000000000001</v>
      </c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112</v>
      </c>
      <c r="AH137" s="211">
        <v>4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x14ac:dyDescent="0.2">
      <c r="A138" s="227" t="s">
        <v>99</v>
      </c>
      <c r="B138" s="228" t="s">
        <v>61</v>
      </c>
      <c r="C138" s="248" t="s">
        <v>62</v>
      </c>
      <c r="D138" s="229"/>
      <c r="E138" s="230"/>
      <c r="F138" s="231"/>
      <c r="G138" s="232">
        <f>SUMIF(AG139:AG174,"&lt;&gt;NOR",G139:G174)</f>
        <v>0</v>
      </c>
      <c r="H138" s="226"/>
      <c r="I138" s="226">
        <f>SUM(I139:I174)</f>
        <v>0</v>
      </c>
      <c r="J138" s="226"/>
      <c r="K138" s="226">
        <f>SUM(K139:K174)</f>
        <v>0</v>
      </c>
      <c r="L138" s="226"/>
      <c r="M138" s="226">
        <f>SUM(M139:M174)</f>
        <v>0</v>
      </c>
      <c r="N138" s="226"/>
      <c r="O138" s="226">
        <f>SUM(O139:O174)</f>
        <v>16.7</v>
      </c>
      <c r="P138" s="226"/>
      <c r="Q138" s="226">
        <f>SUM(Q139:Q174)</f>
        <v>0</v>
      </c>
      <c r="R138" s="226"/>
      <c r="S138" s="226"/>
      <c r="T138" s="226"/>
      <c r="U138" s="226"/>
      <c r="V138" s="226">
        <f>SUM(V139:V174)</f>
        <v>154.31999999999996</v>
      </c>
      <c r="W138" s="226"/>
      <c r="X138" s="226"/>
      <c r="AG138" t="s">
        <v>100</v>
      </c>
    </row>
    <row r="139" spans="1:60" outlineLevel="1" x14ac:dyDescent="0.2">
      <c r="A139" s="233">
        <v>38</v>
      </c>
      <c r="B139" s="234" t="s">
        <v>261</v>
      </c>
      <c r="C139" s="250" t="s">
        <v>262</v>
      </c>
      <c r="D139" s="235" t="s">
        <v>110</v>
      </c>
      <c r="E139" s="236">
        <v>41</v>
      </c>
      <c r="F139" s="237"/>
      <c r="G139" s="238">
        <f>ROUND(E139*F139,2)</f>
        <v>0</v>
      </c>
      <c r="H139" s="221"/>
      <c r="I139" s="220">
        <f>ROUND(E139*H139,2)</f>
        <v>0</v>
      </c>
      <c r="J139" s="221"/>
      <c r="K139" s="220">
        <f>ROUND(E139*J139,2)</f>
        <v>0</v>
      </c>
      <c r="L139" s="220">
        <v>21</v>
      </c>
      <c r="M139" s="220">
        <f>G139*(1+L139/100)</f>
        <v>0</v>
      </c>
      <c r="N139" s="220">
        <v>0</v>
      </c>
      <c r="O139" s="220">
        <f>ROUND(E139*N139,2)</f>
        <v>0</v>
      </c>
      <c r="P139" s="220">
        <v>0</v>
      </c>
      <c r="Q139" s="220">
        <f>ROUND(E139*P139,2)</f>
        <v>0</v>
      </c>
      <c r="R139" s="220"/>
      <c r="S139" s="220" t="s">
        <v>104</v>
      </c>
      <c r="T139" s="220" t="s">
        <v>105</v>
      </c>
      <c r="U139" s="220">
        <v>0.06</v>
      </c>
      <c r="V139" s="220">
        <f>ROUND(E139*U139,2)</f>
        <v>2.46</v>
      </c>
      <c r="W139" s="220"/>
      <c r="X139" s="220" t="s">
        <v>106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107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8"/>
      <c r="B140" s="219"/>
      <c r="C140" s="251" t="s">
        <v>263</v>
      </c>
      <c r="D140" s="222"/>
      <c r="E140" s="223">
        <v>41</v>
      </c>
      <c r="F140" s="220"/>
      <c r="G140" s="22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112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39">
        <v>39</v>
      </c>
      <c r="B141" s="240" t="s">
        <v>264</v>
      </c>
      <c r="C141" s="249" t="s">
        <v>265</v>
      </c>
      <c r="D141" s="241" t="s">
        <v>110</v>
      </c>
      <c r="E141" s="242">
        <v>99</v>
      </c>
      <c r="F141" s="243"/>
      <c r="G141" s="244">
        <f>ROUND(E141*F141,2)</f>
        <v>0</v>
      </c>
      <c r="H141" s="221"/>
      <c r="I141" s="220">
        <f>ROUND(E141*H141,2)</f>
        <v>0</v>
      </c>
      <c r="J141" s="221"/>
      <c r="K141" s="220">
        <f>ROUND(E141*J141,2)</f>
        <v>0</v>
      </c>
      <c r="L141" s="220">
        <v>21</v>
      </c>
      <c r="M141" s="220">
        <f>G141*(1+L141/100)</f>
        <v>0</v>
      </c>
      <c r="N141" s="220">
        <v>0</v>
      </c>
      <c r="O141" s="220">
        <f>ROUND(E141*N141,2)</f>
        <v>0</v>
      </c>
      <c r="P141" s="220">
        <v>0</v>
      </c>
      <c r="Q141" s="220">
        <f>ROUND(E141*P141,2)</f>
        <v>0</v>
      </c>
      <c r="R141" s="220"/>
      <c r="S141" s="220" t="s">
        <v>104</v>
      </c>
      <c r="T141" s="220" t="s">
        <v>105</v>
      </c>
      <c r="U141" s="220">
        <v>9.1999999999999998E-2</v>
      </c>
      <c r="V141" s="220">
        <f>ROUND(E141*U141,2)</f>
        <v>9.11</v>
      </c>
      <c r="W141" s="220"/>
      <c r="X141" s="220" t="s">
        <v>106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107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39">
        <v>40</v>
      </c>
      <c r="B142" s="240" t="s">
        <v>266</v>
      </c>
      <c r="C142" s="249" t="s">
        <v>267</v>
      </c>
      <c r="D142" s="241" t="s">
        <v>268</v>
      </c>
      <c r="E142" s="242">
        <v>13</v>
      </c>
      <c r="F142" s="243"/>
      <c r="G142" s="244">
        <f>ROUND(E142*F142,2)</f>
        <v>0</v>
      </c>
      <c r="H142" s="221"/>
      <c r="I142" s="220">
        <f>ROUND(E142*H142,2)</f>
        <v>0</v>
      </c>
      <c r="J142" s="221"/>
      <c r="K142" s="220">
        <f>ROUND(E142*J142,2)</f>
        <v>0</v>
      </c>
      <c r="L142" s="220">
        <v>21</v>
      </c>
      <c r="M142" s="220">
        <f>G142*(1+L142/100)</f>
        <v>0</v>
      </c>
      <c r="N142" s="220">
        <v>1.2999999999999999E-4</v>
      </c>
      <c r="O142" s="220">
        <f>ROUND(E142*N142,2)</f>
        <v>0</v>
      </c>
      <c r="P142" s="220">
        <v>0</v>
      </c>
      <c r="Q142" s="220">
        <f>ROUND(E142*P142,2)</f>
        <v>0</v>
      </c>
      <c r="R142" s="220"/>
      <c r="S142" s="220" t="s">
        <v>104</v>
      </c>
      <c r="T142" s="220" t="s">
        <v>105</v>
      </c>
      <c r="U142" s="220">
        <v>6.2</v>
      </c>
      <c r="V142" s="220">
        <f>ROUND(E142*U142,2)</f>
        <v>80.599999999999994</v>
      </c>
      <c r="W142" s="220"/>
      <c r="X142" s="220" t="s">
        <v>106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107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39">
        <v>41</v>
      </c>
      <c r="B143" s="240" t="s">
        <v>269</v>
      </c>
      <c r="C143" s="249" t="s">
        <v>270</v>
      </c>
      <c r="D143" s="241" t="s">
        <v>268</v>
      </c>
      <c r="E143" s="242">
        <v>3</v>
      </c>
      <c r="F143" s="243"/>
      <c r="G143" s="244">
        <f>ROUND(E143*F143,2)</f>
        <v>0</v>
      </c>
      <c r="H143" s="221"/>
      <c r="I143" s="220">
        <f>ROUND(E143*H143,2)</f>
        <v>0</v>
      </c>
      <c r="J143" s="221"/>
      <c r="K143" s="220">
        <f>ROUND(E143*J143,2)</f>
        <v>0</v>
      </c>
      <c r="L143" s="220">
        <v>21</v>
      </c>
      <c r="M143" s="220">
        <f>G143*(1+L143/100)</f>
        <v>0</v>
      </c>
      <c r="N143" s="220">
        <v>3.2000000000000003E-4</v>
      </c>
      <c r="O143" s="220">
        <f>ROUND(E143*N143,2)</f>
        <v>0</v>
      </c>
      <c r="P143" s="220">
        <v>0</v>
      </c>
      <c r="Q143" s="220">
        <f>ROUND(E143*P143,2)</f>
        <v>0</v>
      </c>
      <c r="R143" s="220"/>
      <c r="S143" s="220" t="s">
        <v>104</v>
      </c>
      <c r="T143" s="220" t="s">
        <v>105</v>
      </c>
      <c r="U143" s="220">
        <v>8.1999999999999993</v>
      </c>
      <c r="V143" s="220">
        <f>ROUND(E143*U143,2)</f>
        <v>24.6</v>
      </c>
      <c r="W143" s="220"/>
      <c r="X143" s="220" t="s">
        <v>106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107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33">
        <v>42</v>
      </c>
      <c r="B144" s="234" t="s">
        <v>271</v>
      </c>
      <c r="C144" s="250" t="s">
        <v>272</v>
      </c>
      <c r="D144" s="235" t="s">
        <v>118</v>
      </c>
      <c r="E144" s="236">
        <v>0.36</v>
      </c>
      <c r="F144" s="237"/>
      <c r="G144" s="238">
        <f>ROUND(E144*F144,2)</f>
        <v>0</v>
      </c>
      <c r="H144" s="221"/>
      <c r="I144" s="220">
        <f>ROUND(E144*H144,2)</f>
        <v>0</v>
      </c>
      <c r="J144" s="221"/>
      <c r="K144" s="220">
        <f>ROUND(E144*J144,2)</f>
        <v>0</v>
      </c>
      <c r="L144" s="220">
        <v>21</v>
      </c>
      <c r="M144" s="220">
        <f>G144*(1+L144/100)</f>
        <v>0</v>
      </c>
      <c r="N144" s="220">
        <v>2.5499999999999998</v>
      </c>
      <c r="O144" s="220">
        <f>ROUND(E144*N144,2)</f>
        <v>0.92</v>
      </c>
      <c r="P144" s="220">
        <v>0</v>
      </c>
      <c r="Q144" s="220">
        <f>ROUND(E144*P144,2)</f>
        <v>0</v>
      </c>
      <c r="R144" s="220"/>
      <c r="S144" s="220" t="s">
        <v>104</v>
      </c>
      <c r="T144" s="220" t="s">
        <v>105</v>
      </c>
      <c r="U144" s="220">
        <v>2.5089999999999999</v>
      </c>
      <c r="V144" s="220">
        <f>ROUND(E144*U144,2)</f>
        <v>0.9</v>
      </c>
      <c r="W144" s="220"/>
      <c r="X144" s="220" t="s">
        <v>106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107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8"/>
      <c r="B145" s="219"/>
      <c r="C145" s="251" t="s">
        <v>273</v>
      </c>
      <c r="D145" s="222"/>
      <c r="E145" s="223">
        <v>0.36</v>
      </c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112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33">
        <v>43</v>
      </c>
      <c r="B146" s="234" t="s">
        <v>274</v>
      </c>
      <c r="C146" s="250" t="s">
        <v>275</v>
      </c>
      <c r="D146" s="235" t="s">
        <v>103</v>
      </c>
      <c r="E146" s="236">
        <v>2.6</v>
      </c>
      <c r="F146" s="237"/>
      <c r="G146" s="238">
        <f>ROUND(E146*F146,2)</f>
        <v>0</v>
      </c>
      <c r="H146" s="221"/>
      <c r="I146" s="220">
        <f>ROUND(E146*H146,2)</f>
        <v>0</v>
      </c>
      <c r="J146" s="221"/>
      <c r="K146" s="220">
        <f>ROUND(E146*J146,2)</f>
        <v>0</v>
      </c>
      <c r="L146" s="220">
        <v>21</v>
      </c>
      <c r="M146" s="220">
        <f>G146*(1+L146/100)</f>
        <v>0</v>
      </c>
      <c r="N146" s="220">
        <v>1.346E-2</v>
      </c>
      <c r="O146" s="220">
        <f>ROUND(E146*N146,2)</f>
        <v>0.03</v>
      </c>
      <c r="P146" s="220">
        <v>0</v>
      </c>
      <c r="Q146" s="220">
        <f>ROUND(E146*P146,2)</f>
        <v>0</v>
      </c>
      <c r="R146" s="220"/>
      <c r="S146" s="220" t="s">
        <v>104</v>
      </c>
      <c r="T146" s="220" t="s">
        <v>105</v>
      </c>
      <c r="U146" s="220">
        <v>0.89</v>
      </c>
      <c r="V146" s="220">
        <f>ROUND(E146*U146,2)</f>
        <v>2.31</v>
      </c>
      <c r="W146" s="220"/>
      <c r="X146" s="220" t="s">
        <v>106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107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8"/>
      <c r="B147" s="219"/>
      <c r="C147" s="251" t="s">
        <v>276</v>
      </c>
      <c r="D147" s="222"/>
      <c r="E147" s="223">
        <v>2.6</v>
      </c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112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33">
        <v>44</v>
      </c>
      <c r="B148" s="234" t="s">
        <v>277</v>
      </c>
      <c r="C148" s="250" t="s">
        <v>278</v>
      </c>
      <c r="D148" s="235" t="s">
        <v>198</v>
      </c>
      <c r="E148" s="236">
        <v>4.3200000000000002E-2</v>
      </c>
      <c r="F148" s="237"/>
      <c r="G148" s="238">
        <f>ROUND(E148*F148,2)</f>
        <v>0</v>
      </c>
      <c r="H148" s="221"/>
      <c r="I148" s="220">
        <f>ROUND(E148*H148,2)</f>
        <v>0</v>
      </c>
      <c r="J148" s="221"/>
      <c r="K148" s="220">
        <f>ROUND(E148*J148,2)</f>
        <v>0</v>
      </c>
      <c r="L148" s="220">
        <v>21</v>
      </c>
      <c r="M148" s="220">
        <f>G148*(1+L148/100)</f>
        <v>0</v>
      </c>
      <c r="N148" s="220">
        <v>1.0059400000000001</v>
      </c>
      <c r="O148" s="220">
        <f>ROUND(E148*N148,2)</f>
        <v>0.04</v>
      </c>
      <c r="P148" s="220">
        <v>0</v>
      </c>
      <c r="Q148" s="220">
        <f>ROUND(E148*P148,2)</f>
        <v>0</v>
      </c>
      <c r="R148" s="220"/>
      <c r="S148" s="220" t="s">
        <v>104</v>
      </c>
      <c r="T148" s="220" t="s">
        <v>105</v>
      </c>
      <c r="U148" s="220">
        <v>14</v>
      </c>
      <c r="V148" s="220">
        <f>ROUND(E148*U148,2)</f>
        <v>0.6</v>
      </c>
      <c r="W148" s="220"/>
      <c r="X148" s="220" t="s">
        <v>106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107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8"/>
      <c r="B149" s="219"/>
      <c r="C149" s="251" t="s">
        <v>279</v>
      </c>
      <c r="D149" s="222"/>
      <c r="E149" s="223"/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112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1" t="s">
        <v>280</v>
      </c>
      <c r="D150" s="222"/>
      <c r="E150" s="223">
        <v>4.3200000000000002E-2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112</v>
      </c>
      <c r="AH150" s="211">
        <v>5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39">
        <v>45</v>
      </c>
      <c r="B151" s="240" t="s">
        <v>281</v>
      </c>
      <c r="C151" s="249" t="s">
        <v>282</v>
      </c>
      <c r="D151" s="241" t="s">
        <v>222</v>
      </c>
      <c r="E151" s="242">
        <v>1</v>
      </c>
      <c r="F151" s="243"/>
      <c r="G151" s="244">
        <f>ROUND(E151*F151,2)</f>
        <v>0</v>
      </c>
      <c r="H151" s="221"/>
      <c r="I151" s="220">
        <f>ROUND(E151*H151,2)</f>
        <v>0</v>
      </c>
      <c r="J151" s="221"/>
      <c r="K151" s="220">
        <f>ROUND(E151*J151,2)</f>
        <v>0</v>
      </c>
      <c r="L151" s="220">
        <v>21</v>
      </c>
      <c r="M151" s="220">
        <f>G151*(1+L151/100)</f>
        <v>0</v>
      </c>
      <c r="N151" s="220">
        <v>3.0596700000000001</v>
      </c>
      <c r="O151" s="220">
        <f>ROUND(E151*N151,2)</f>
        <v>3.06</v>
      </c>
      <c r="P151" s="220">
        <v>0</v>
      </c>
      <c r="Q151" s="220">
        <f>ROUND(E151*P151,2)</f>
        <v>0</v>
      </c>
      <c r="R151" s="220"/>
      <c r="S151" s="220" t="s">
        <v>104</v>
      </c>
      <c r="T151" s="220" t="s">
        <v>105</v>
      </c>
      <c r="U151" s="220">
        <v>5.024</v>
      </c>
      <c r="V151" s="220">
        <f>ROUND(E151*U151,2)</f>
        <v>5.0199999999999996</v>
      </c>
      <c r="W151" s="220"/>
      <c r="X151" s="220" t="s">
        <v>106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107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33">
        <v>46</v>
      </c>
      <c r="B152" s="234" t="s">
        <v>283</v>
      </c>
      <c r="C152" s="250" t="s">
        <v>284</v>
      </c>
      <c r="D152" s="235" t="s">
        <v>222</v>
      </c>
      <c r="E152" s="236">
        <v>3</v>
      </c>
      <c r="F152" s="237"/>
      <c r="G152" s="238">
        <f>ROUND(E152*F152,2)</f>
        <v>0</v>
      </c>
      <c r="H152" s="221"/>
      <c r="I152" s="220">
        <f>ROUND(E152*H152,2)</f>
        <v>0</v>
      </c>
      <c r="J152" s="221"/>
      <c r="K152" s="220">
        <f>ROUND(E152*J152,2)</f>
        <v>0</v>
      </c>
      <c r="L152" s="220">
        <v>21</v>
      </c>
      <c r="M152" s="220">
        <f>G152*(1+L152/100)</f>
        <v>0</v>
      </c>
      <c r="N152" s="220">
        <v>7.0200000000000002E-3</v>
      </c>
      <c r="O152" s="220">
        <f>ROUND(E152*N152,2)</f>
        <v>0.02</v>
      </c>
      <c r="P152" s="220">
        <v>0</v>
      </c>
      <c r="Q152" s="220">
        <f>ROUND(E152*P152,2)</f>
        <v>0</v>
      </c>
      <c r="R152" s="220"/>
      <c r="S152" s="220" t="s">
        <v>104</v>
      </c>
      <c r="T152" s="220" t="s">
        <v>105</v>
      </c>
      <c r="U152" s="220">
        <v>1.31</v>
      </c>
      <c r="V152" s="220">
        <f>ROUND(E152*U152,2)</f>
        <v>3.93</v>
      </c>
      <c r="W152" s="220"/>
      <c r="X152" s="220" t="s">
        <v>106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107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8"/>
      <c r="B153" s="219"/>
      <c r="C153" s="251" t="s">
        <v>285</v>
      </c>
      <c r="D153" s="222"/>
      <c r="E153" s="223">
        <v>3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112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33">
        <v>47</v>
      </c>
      <c r="B154" s="234" t="s">
        <v>286</v>
      </c>
      <c r="C154" s="250" t="s">
        <v>287</v>
      </c>
      <c r="D154" s="235" t="s">
        <v>222</v>
      </c>
      <c r="E154" s="236">
        <v>1</v>
      </c>
      <c r="F154" s="237"/>
      <c r="G154" s="238">
        <f>ROUND(E154*F154,2)</f>
        <v>0</v>
      </c>
      <c r="H154" s="221"/>
      <c r="I154" s="220">
        <f>ROUND(E154*H154,2)</f>
        <v>0</v>
      </c>
      <c r="J154" s="221"/>
      <c r="K154" s="220">
        <f>ROUND(E154*J154,2)</f>
        <v>0</v>
      </c>
      <c r="L154" s="220">
        <v>21</v>
      </c>
      <c r="M154" s="220">
        <f>G154*(1+L154/100)</f>
        <v>0</v>
      </c>
      <c r="N154" s="220">
        <v>9.3600000000000003E-3</v>
      </c>
      <c r="O154" s="220">
        <f>ROUND(E154*N154,2)</f>
        <v>0.01</v>
      </c>
      <c r="P154" s="220">
        <v>0</v>
      </c>
      <c r="Q154" s="220">
        <f>ROUND(E154*P154,2)</f>
        <v>0</v>
      </c>
      <c r="R154" s="220"/>
      <c r="S154" s="220" t="s">
        <v>104</v>
      </c>
      <c r="T154" s="220" t="s">
        <v>105</v>
      </c>
      <c r="U154" s="220">
        <v>1.3140000000000001</v>
      </c>
      <c r="V154" s="220">
        <f>ROUND(E154*U154,2)</f>
        <v>1.31</v>
      </c>
      <c r="W154" s="220"/>
      <c r="X154" s="220" t="s">
        <v>106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107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1" t="s">
        <v>288</v>
      </c>
      <c r="D155" s="222"/>
      <c r="E155" s="223">
        <v>1</v>
      </c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112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ht="22.5" outlineLevel="1" x14ac:dyDescent="0.2">
      <c r="A156" s="233">
        <v>48</v>
      </c>
      <c r="B156" s="234" t="s">
        <v>289</v>
      </c>
      <c r="C156" s="250" t="s">
        <v>290</v>
      </c>
      <c r="D156" s="235" t="s">
        <v>222</v>
      </c>
      <c r="E156" s="236">
        <v>12</v>
      </c>
      <c r="F156" s="237"/>
      <c r="G156" s="238">
        <f>ROUND(E156*F156,2)</f>
        <v>0</v>
      </c>
      <c r="H156" s="221"/>
      <c r="I156" s="220">
        <f>ROUND(E156*H156,2)</f>
        <v>0</v>
      </c>
      <c r="J156" s="221"/>
      <c r="K156" s="220">
        <f>ROUND(E156*J156,2)</f>
        <v>0</v>
      </c>
      <c r="L156" s="220">
        <v>21</v>
      </c>
      <c r="M156" s="220">
        <f>G156*(1+L156/100)</f>
        <v>0</v>
      </c>
      <c r="N156" s="220">
        <v>1.32E-2</v>
      </c>
      <c r="O156" s="220">
        <f>ROUND(E156*N156,2)</f>
        <v>0.16</v>
      </c>
      <c r="P156" s="220">
        <v>0</v>
      </c>
      <c r="Q156" s="220">
        <f>ROUND(E156*P156,2)</f>
        <v>0</v>
      </c>
      <c r="R156" s="220"/>
      <c r="S156" s="220" t="s">
        <v>104</v>
      </c>
      <c r="T156" s="220" t="s">
        <v>105</v>
      </c>
      <c r="U156" s="220">
        <v>0.62</v>
      </c>
      <c r="V156" s="220">
        <f>ROUND(E156*U156,2)</f>
        <v>7.44</v>
      </c>
      <c r="W156" s="220"/>
      <c r="X156" s="220" t="s">
        <v>106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107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1" t="s">
        <v>291</v>
      </c>
      <c r="D157" s="222"/>
      <c r="E157" s="223">
        <v>12</v>
      </c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112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33">
        <v>49</v>
      </c>
      <c r="B158" s="234" t="s">
        <v>292</v>
      </c>
      <c r="C158" s="250" t="s">
        <v>293</v>
      </c>
      <c r="D158" s="235" t="s">
        <v>110</v>
      </c>
      <c r="E158" s="236">
        <v>140</v>
      </c>
      <c r="F158" s="237"/>
      <c r="G158" s="238">
        <f>ROUND(E158*F158,2)</f>
        <v>0</v>
      </c>
      <c r="H158" s="221"/>
      <c r="I158" s="220">
        <f>ROUND(E158*H158,2)</f>
        <v>0</v>
      </c>
      <c r="J158" s="221"/>
      <c r="K158" s="220">
        <f>ROUND(E158*J158,2)</f>
        <v>0</v>
      </c>
      <c r="L158" s="220">
        <v>21</v>
      </c>
      <c r="M158" s="220">
        <f>G158*(1+L158/100)</f>
        <v>0</v>
      </c>
      <c r="N158" s="220">
        <v>0</v>
      </c>
      <c r="O158" s="220">
        <f>ROUND(E158*N158,2)</f>
        <v>0</v>
      </c>
      <c r="P158" s="220">
        <v>0</v>
      </c>
      <c r="Q158" s="220">
        <f>ROUND(E158*P158,2)</f>
        <v>0</v>
      </c>
      <c r="R158" s="220"/>
      <c r="S158" s="220" t="s">
        <v>104</v>
      </c>
      <c r="T158" s="220" t="s">
        <v>105</v>
      </c>
      <c r="U158" s="220">
        <v>0.03</v>
      </c>
      <c r="V158" s="220">
        <f>ROUND(E158*U158,2)</f>
        <v>4.2</v>
      </c>
      <c r="W158" s="220"/>
      <c r="X158" s="220" t="s">
        <v>106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107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51" t="s">
        <v>294</v>
      </c>
      <c r="D159" s="222"/>
      <c r="E159" s="223">
        <v>99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112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51" t="s">
        <v>295</v>
      </c>
      <c r="D160" s="222"/>
      <c r="E160" s="223">
        <v>39</v>
      </c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112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51" t="s">
        <v>296</v>
      </c>
      <c r="D161" s="222"/>
      <c r="E161" s="223">
        <v>2</v>
      </c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112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39">
        <v>50</v>
      </c>
      <c r="B162" s="240" t="s">
        <v>297</v>
      </c>
      <c r="C162" s="249" t="s">
        <v>298</v>
      </c>
      <c r="D162" s="241" t="s">
        <v>222</v>
      </c>
      <c r="E162" s="242">
        <v>12</v>
      </c>
      <c r="F162" s="243"/>
      <c r="G162" s="244">
        <f>ROUND(E162*F162,2)</f>
        <v>0</v>
      </c>
      <c r="H162" s="221"/>
      <c r="I162" s="220">
        <f>ROUND(E162*H162,2)</f>
        <v>0</v>
      </c>
      <c r="J162" s="221"/>
      <c r="K162" s="220">
        <f>ROUND(E162*J162,2)</f>
        <v>0</v>
      </c>
      <c r="L162" s="220">
        <v>21</v>
      </c>
      <c r="M162" s="220">
        <f>G162*(1+L162/100)</f>
        <v>0</v>
      </c>
      <c r="N162" s="220">
        <v>0.2</v>
      </c>
      <c r="O162" s="220">
        <f>ROUND(E162*N162,2)</f>
        <v>2.4</v>
      </c>
      <c r="P162" s="220">
        <v>0</v>
      </c>
      <c r="Q162" s="220">
        <f>ROUND(E162*P162,2)</f>
        <v>0</v>
      </c>
      <c r="R162" s="220"/>
      <c r="S162" s="220" t="s">
        <v>299</v>
      </c>
      <c r="T162" s="220" t="s">
        <v>300</v>
      </c>
      <c r="U162" s="220">
        <v>0</v>
      </c>
      <c r="V162" s="220">
        <f>ROUND(E162*U162,2)</f>
        <v>0</v>
      </c>
      <c r="W162" s="220"/>
      <c r="X162" s="220" t="s">
        <v>106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107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33">
        <v>51</v>
      </c>
      <c r="B163" s="234" t="s">
        <v>301</v>
      </c>
      <c r="C163" s="250" t="s">
        <v>302</v>
      </c>
      <c r="D163" s="235" t="s">
        <v>303</v>
      </c>
      <c r="E163" s="236">
        <v>1</v>
      </c>
      <c r="F163" s="237"/>
      <c r="G163" s="238">
        <f>ROUND(E163*F163,2)</f>
        <v>0</v>
      </c>
      <c r="H163" s="221"/>
      <c r="I163" s="220">
        <f>ROUND(E163*H163,2)</f>
        <v>0</v>
      </c>
      <c r="J163" s="221"/>
      <c r="K163" s="220">
        <f>ROUND(E163*J163,2)</f>
        <v>0</v>
      </c>
      <c r="L163" s="220">
        <v>21</v>
      </c>
      <c r="M163" s="220">
        <f>G163*(1+L163/100)</f>
        <v>0</v>
      </c>
      <c r="N163" s="220">
        <v>0</v>
      </c>
      <c r="O163" s="220">
        <f>ROUND(E163*N163,2)</f>
        <v>0</v>
      </c>
      <c r="P163" s="220">
        <v>0</v>
      </c>
      <c r="Q163" s="220">
        <f>ROUND(E163*P163,2)</f>
        <v>0</v>
      </c>
      <c r="R163" s="220"/>
      <c r="S163" s="220" t="s">
        <v>299</v>
      </c>
      <c r="T163" s="220" t="s">
        <v>300</v>
      </c>
      <c r="U163" s="220">
        <v>0</v>
      </c>
      <c r="V163" s="220">
        <f>ROUND(E163*U163,2)</f>
        <v>0</v>
      </c>
      <c r="W163" s="220"/>
      <c r="X163" s="220" t="s">
        <v>106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107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53" t="s">
        <v>304</v>
      </c>
      <c r="D164" s="245"/>
      <c r="E164" s="245"/>
      <c r="F164" s="245"/>
      <c r="G164" s="245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305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ht="22.5" outlineLevel="1" x14ac:dyDescent="0.2">
      <c r="A165" s="233">
        <v>52</v>
      </c>
      <c r="B165" s="234" t="s">
        <v>306</v>
      </c>
      <c r="C165" s="250" t="s">
        <v>307</v>
      </c>
      <c r="D165" s="235" t="s">
        <v>103</v>
      </c>
      <c r="E165" s="236">
        <v>39.479999999999997</v>
      </c>
      <c r="F165" s="237"/>
      <c r="G165" s="238">
        <f>ROUND(E165*F165,2)</f>
        <v>0</v>
      </c>
      <c r="H165" s="221"/>
      <c r="I165" s="220">
        <f>ROUND(E165*H165,2)</f>
        <v>0</v>
      </c>
      <c r="J165" s="221"/>
      <c r="K165" s="220">
        <f>ROUND(E165*J165,2)</f>
        <v>0</v>
      </c>
      <c r="L165" s="220">
        <v>21</v>
      </c>
      <c r="M165" s="220">
        <f>G165*(1+L165/100)</f>
        <v>0</v>
      </c>
      <c r="N165" s="220">
        <v>0.24</v>
      </c>
      <c r="O165" s="220">
        <f>ROUND(E165*N165,2)</f>
        <v>9.48</v>
      </c>
      <c r="P165" s="220">
        <v>0</v>
      </c>
      <c r="Q165" s="220">
        <f>ROUND(E165*P165,2)</f>
        <v>0</v>
      </c>
      <c r="R165" s="220"/>
      <c r="S165" s="220" t="s">
        <v>299</v>
      </c>
      <c r="T165" s="220" t="s">
        <v>300</v>
      </c>
      <c r="U165" s="220">
        <v>0.3</v>
      </c>
      <c r="V165" s="220">
        <f>ROUND(E165*U165,2)</f>
        <v>11.84</v>
      </c>
      <c r="W165" s="220"/>
      <c r="X165" s="220" t="s">
        <v>106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107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ht="22.5" outlineLevel="1" x14ac:dyDescent="0.2">
      <c r="A166" s="218"/>
      <c r="B166" s="219"/>
      <c r="C166" s="251" t="s">
        <v>308</v>
      </c>
      <c r="D166" s="222"/>
      <c r="E166" s="223">
        <v>14.28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112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8"/>
      <c r="B167" s="219"/>
      <c r="C167" s="251" t="s">
        <v>309</v>
      </c>
      <c r="D167" s="222"/>
      <c r="E167" s="223">
        <v>25.2</v>
      </c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112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33">
        <v>53</v>
      </c>
      <c r="B168" s="234" t="s">
        <v>310</v>
      </c>
      <c r="C168" s="250" t="s">
        <v>311</v>
      </c>
      <c r="D168" s="235" t="s">
        <v>222</v>
      </c>
      <c r="E168" s="236">
        <v>2</v>
      </c>
      <c r="F168" s="237"/>
      <c r="G168" s="238">
        <f>ROUND(E168*F168,2)</f>
        <v>0</v>
      </c>
      <c r="H168" s="221"/>
      <c r="I168" s="220">
        <f>ROUND(E168*H168,2)</f>
        <v>0</v>
      </c>
      <c r="J168" s="221"/>
      <c r="K168" s="220">
        <f>ROUND(E168*J168,2)</f>
        <v>0</v>
      </c>
      <c r="L168" s="220">
        <v>21</v>
      </c>
      <c r="M168" s="220">
        <f>G168*(1+L168/100)</f>
        <v>0</v>
      </c>
      <c r="N168" s="220">
        <v>0</v>
      </c>
      <c r="O168" s="220">
        <f>ROUND(E168*N168,2)</f>
        <v>0</v>
      </c>
      <c r="P168" s="220">
        <v>0</v>
      </c>
      <c r="Q168" s="220">
        <f>ROUND(E168*P168,2)</f>
        <v>0</v>
      </c>
      <c r="R168" s="220"/>
      <c r="S168" s="220" t="s">
        <v>299</v>
      </c>
      <c r="T168" s="220" t="s">
        <v>300</v>
      </c>
      <c r="U168" s="220">
        <v>0</v>
      </c>
      <c r="V168" s="220">
        <f>ROUND(E168*U168,2)</f>
        <v>0</v>
      </c>
      <c r="W168" s="220"/>
      <c r="X168" s="220" t="s">
        <v>106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107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18"/>
      <c r="B169" s="219"/>
      <c r="C169" s="253" t="s">
        <v>312</v>
      </c>
      <c r="D169" s="245"/>
      <c r="E169" s="245"/>
      <c r="F169" s="245"/>
      <c r="G169" s="245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305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46" t="str">
        <f>C169</f>
        <v>položka obsahuje: vytvoření resp. úpravu stávajícího otvoru přisekáním nebo dobetonováním, osazení potrubí</v>
      </c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39">
        <v>54</v>
      </c>
      <c r="B170" s="240" t="s">
        <v>313</v>
      </c>
      <c r="C170" s="249" t="s">
        <v>314</v>
      </c>
      <c r="D170" s="241" t="s">
        <v>222</v>
      </c>
      <c r="E170" s="242">
        <v>1</v>
      </c>
      <c r="F170" s="243"/>
      <c r="G170" s="244">
        <f>ROUND(E170*F170,2)</f>
        <v>0</v>
      </c>
      <c r="H170" s="221"/>
      <c r="I170" s="220">
        <f>ROUND(E170*H170,2)</f>
        <v>0</v>
      </c>
      <c r="J170" s="221"/>
      <c r="K170" s="220">
        <f>ROUND(E170*J170,2)</f>
        <v>0</v>
      </c>
      <c r="L170" s="220">
        <v>21</v>
      </c>
      <c r="M170" s="220">
        <f>G170*(1+L170/100)</f>
        <v>0</v>
      </c>
      <c r="N170" s="220">
        <v>0</v>
      </c>
      <c r="O170" s="220">
        <f>ROUND(E170*N170,2)</f>
        <v>0</v>
      </c>
      <c r="P170" s="220">
        <v>0</v>
      </c>
      <c r="Q170" s="220">
        <f>ROUND(E170*P170,2)</f>
        <v>0</v>
      </c>
      <c r="R170" s="220"/>
      <c r="S170" s="220" t="s">
        <v>299</v>
      </c>
      <c r="T170" s="220" t="s">
        <v>300</v>
      </c>
      <c r="U170" s="220">
        <v>0</v>
      </c>
      <c r="V170" s="220">
        <f>ROUND(E170*U170,2)</f>
        <v>0</v>
      </c>
      <c r="W170" s="220"/>
      <c r="X170" s="220" t="s">
        <v>106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107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39">
        <v>55</v>
      </c>
      <c r="B171" s="240" t="s">
        <v>315</v>
      </c>
      <c r="C171" s="249" t="s">
        <v>316</v>
      </c>
      <c r="D171" s="241" t="s">
        <v>222</v>
      </c>
      <c r="E171" s="242">
        <v>1</v>
      </c>
      <c r="F171" s="243"/>
      <c r="G171" s="244">
        <f>ROUND(E171*F171,2)</f>
        <v>0</v>
      </c>
      <c r="H171" s="221"/>
      <c r="I171" s="220">
        <f>ROUND(E171*H171,2)</f>
        <v>0</v>
      </c>
      <c r="J171" s="221"/>
      <c r="K171" s="220">
        <f>ROUND(E171*J171,2)</f>
        <v>0</v>
      </c>
      <c r="L171" s="220">
        <v>21</v>
      </c>
      <c r="M171" s="220">
        <f>G171*(1+L171/100)</f>
        <v>0</v>
      </c>
      <c r="N171" s="220">
        <v>0.158</v>
      </c>
      <c r="O171" s="220">
        <f>ROUND(E171*N171,2)</f>
        <v>0.16</v>
      </c>
      <c r="P171" s="220">
        <v>0</v>
      </c>
      <c r="Q171" s="220">
        <f>ROUND(E171*P171,2)</f>
        <v>0</v>
      </c>
      <c r="R171" s="220"/>
      <c r="S171" s="220" t="s">
        <v>299</v>
      </c>
      <c r="T171" s="220" t="s">
        <v>300</v>
      </c>
      <c r="U171" s="220">
        <v>0</v>
      </c>
      <c r="V171" s="220">
        <f>ROUND(E171*U171,2)</f>
        <v>0</v>
      </c>
      <c r="W171" s="220"/>
      <c r="X171" s="220" t="s">
        <v>200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201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39">
        <v>56</v>
      </c>
      <c r="B172" s="240" t="s">
        <v>317</v>
      </c>
      <c r="C172" s="249" t="s">
        <v>318</v>
      </c>
      <c r="D172" s="241" t="s">
        <v>222</v>
      </c>
      <c r="E172" s="242">
        <v>2</v>
      </c>
      <c r="F172" s="243"/>
      <c r="G172" s="244">
        <f>ROUND(E172*F172,2)</f>
        <v>0</v>
      </c>
      <c r="H172" s="221"/>
      <c r="I172" s="220">
        <f>ROUND(E172*H172,2)</f>
        <v>0</v>
      </c>
      <c r="J172" s="221"/>
      <c r="K172" s="220">
        <f>ROUND(E172*J172,2)</f>
        <v>0</v>
      </c>
      <c r="L172" s="220">
        <v>21</v>
      </c>
      <c r="M172" s="220">
        <f>G172*(1+L172/100)</f>
        <v>0</v>
      </c>
      <c r="N172" s="220">
        <v>0.158</v>
      </c>
      <c r="O172" s="220">
        <f>ROUND(E172*N172,2)</f>
        <v>0.32</v>
      </c>
      <c r="P172" s="220">
        <v>0</v>
      </c>
      <c r="Q172" s="220">
        <f>ROUND(E172*P172,2)</f>
        <v>0</v>
      </c>
      <c r="R172" s="220"/>
      <c r="S172" s="220" t="s">
        <v>299</v>
      </c>
      <c r="T172" s="220" t="s">
        <v>300</v>
      </c>
      <c r="U172" s="220">
        <v>0</v>
      </c>
      <c r="V172" s="220">
        <f>ROUND(E172*U172,2)</f>
        <v>0</v>
      </c>
      <c r="W172" s="220"/>
      <c r="X172" s="220" t="s">
        <v>200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201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39">
        <v>57</v>
      </c>
      <c r="B173" s="240" t="s">
        <v>319</v>
      </c>
      <c r="C173" s="249" t="s">
        <v>320</v>
      </c>
      <c r="D173" s="241" t="s">
        <v>222</v>
      </c>
      <c r="E173" s="242">
        <v>1</v>
      </c>
      <c r="F173" s="243"/>
      <c r="G173" s="244">
        <f>ROUND(E173*F173,2)</f>
        <v>0</v>
      </c>
      <c r="H173" s="221"/>
      <c r="I173" s="220">
        <f>ROUND(E173*H173,2)</f>
        <v>0</v>
      </c>
      <c r="J173" s="221"/>
      <c r="K173" s="220">
        <f>ROUND(E173*J173,2)</f>
        <v>0</v>
      </c>
      <c r="L173" s="220">
        <v>21</v>
      </c>
      <c r="M173" s="220">
        <f>G173*(1+L173/100)</f>
        <v>0</v>
      </c>
      <c r="N173" s="220">
        <v>8.5000000000000006E-2</v>
      </c>
      <c r="O173" s="220">
        <f>ROUND(E173*N173,2)</f>
        <v>0.09</v>
      </c>
      <c r="P173" s="220">
        <v>0</v>
      </c>
      <c r="Q173" s="220">
        <f>ROUND(E173*P173,2)</f>
        <v>0</v>
      </c>
      <c r="R173" s="220"/>
      <c r="S173" s="220" t="s">
        <v>299</v>
      </c>
      <c r="T173" s="220" t="s">
        <v>105</v>
      </c>
      <c r="U173" s="220">
        <v>0</v>
      </c>
      <c r="V173" s="220">
        <f>ROUND(E173*U173,2)</f>
        <v>0</v>
      </c>
      <c r="W173" s="220"/>
      <c r="X173" s="220" t="s">
        <v>200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201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39">
        <v>58</v>
      </c>
      <c r="B174" s="240" t="s">
        <v>321</v>
      </c>
      <c r="C174" s="249" t="s">
        <v>322</v>
      </c>
      <c r="D174" s="241" t="s">
        <v>222</v>
      </c>
      <c r="E174" s="242">
        <v>1</v>
      </c>
      <c r="F174" s="243"/>
      <c r="G174" s="244">
        <f>ROUND(E174*F174,2)</f>
        <v>0</v>
      </c>
      <c r="H174" s="221"/>
      <c r="I174" s="220">
        <f>ROUND(E174*H174,2)</f>
        <v>0</v>
      </c>
      <c r="J174" s="221"/>
      <c r="K174" s="220">
        <f>ROUND(E174*J174,2)</f>
        <v>0</v>
      </c>
      <c r="L174" s="220">
        <v>21</v>
      </c>
      <c r="M174" s="220">
        <f>G174*(1+L174/100)</f>
        <v>0</v>
      </c>
      <c r="N174" s="220">
        <v>7.0000000000000001E-3</v>
      </c>
      <c r="O174" s="220">
        <f>ROUND(E174*N174,2)</f>
        <v>0.01</v>
      </c>
      <c r="P174" s="220">
        <v>0</v>
      </c>
      <c r="Q174" s="220">
        <f>ROUND(E174*P174,2)</f>
        <v>0</v>
      </c>
      <c r="R174" s="220"/>
      <c r="S174" s="220" t="s">
        <v>299</v>
      </c>
      <c r="T174" s="220" t="s">
        <v>105</v>
      </c>
      <c r="U174" s="220">
        <v>0</v>
      </c>
      <c r="V174" s="220">
        <f>ROUND(E174*U174,2)</f>
        <v>0</v>
      </c>
      <c r="W174" s="220"/>
      <c r="X174" s="220" t="s">
        <v>200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201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x14ac:dyDescent="0.2">
      <c r="A175" s="227" t="s">
        <v>99</v>
      </c>
      <c r="B175" s="228" t="s">
        <v>63</v>
      </c>
      <c r="C175" s="248" t="s">
        <v>64</v>
      </c>
      <c r="D175" s="229"/>
      <c r="E175" s="230"/>
      <c r="F175" s="231"/>
      <c r="G175" s="232">
        <f>SUMIF(AG176:AG178,"&lt;&gt;NOR",G176:G178)</f>
        <v>0</v>
      </c>
      <c r="H175" s="226"/>
      <c r="I175" s="226">
        <f>SUM(I176:I178)</f>
        <v>0</v>
      </c>
      <c r="J175" s="226"/>
      <c r="K175" s="226">
        <f>SUM(K176:K178)</f>
        <v>0</v>
      </c>
      <c r="L175" s="226"/>
      <c r="M175" s="226">
        <f>SUM(M176:M178)</f>
        <v>0</v>
      </c>
      <c r="N175" s="226"/>
      <c r="O175" s="226">
        <f>SUM(O176:O178)</f>
        <v>0.01</v>
      </c>
      <c r="P175" s="226"/>
      <c r="Q175" s="226">
        <f>SUM(Q176:Q178)</f>
        <v>0</v>
      </c>
      <c r="R175" s="226"/>
      <c r="S175" s="226"/>
      <c r="T175" s="226"/>
      <c r="U175" s="226"/>
      <c r="V175" s="226">
        <f>SUM(V176:V178)</f>
        <v>1.47</v>
      </c>
      <c r="W175" s="226"/>
      <c r="X175" s="226"/>
      <c r="AG175" t="s">
        <v>100</v>
      </c>
    </row>
    <row r="176" spans="1:60" outlineLevel="1" x14ac:dyDescent="0.2">
      <c r="A176" s="233">
        <v>59</v>
      </c>
      <c r="B176" s="234" t="s">
        <v>323</v>
      </c>
      <c r="C176" s="250" t="s">
        <v>324</v>
      </c>
      <c r="D176" s="235" t="s">
        <v>110</v>
      </c>
      <c r="E176" s="236">
        <v>14.699109999999999</v>
      </c>
      <c r="F176" s="237"/>
      <c r="G176" s="238">
        <f>ROUND(E176*F176,2)</f>
        <v>0</v>
      </c>
      <c r="H176" s="221"/>
      <c r="I176" s="220">
        <f>ROUND(E176*H176,2)</f>
        <v>0</v>
      </c>
      <c r="J176" s="221"/>
      <c r="K176" s="220">
        <f>ROUND(E176*J176,2)</f>
        <v>0</v>
      </c>
      <c r="L176" s="220">
        <v>21</v>
      </c>
      <c r="M176" s="220">
        <f>G176*(1+L176/100)</f>
        <v>0</v>
      </c>
      <c r="N176" s="220">
        <v>9.5E-4</v>
      </c>
      <c r="O176" s="220">
        <f>ROUND(E176*N176,2)</f>
        <v>0.01</v>
      </c>
      <c r="P176" s="220">
        <v>0</v>
      </c>
      <c r="Q176" s="220">
        <f>ROUND(E176*P176,2)</f>
        <v>0</v>
      </c>
      <c r="R176" s="220"/>
      <c r="S176" s="220" t="s">
        <v>104</v>
      </c>
      <c r="T176" s="220" t="s">
        <v>105</v>
      </c>
      <c r="U176" s="220">
        <v>0.1</v>
      </c>
      <c r="V176" s="220">
        <f>ROUND(E176*U176,2)</f>
        <v>1.47</v>
      </c>
      <c r="W176" s="220"/>
      <c r="X176" s="220" t="s">
        <v>106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107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ht="22.5" outlineLevel="1" x14ac:dyDescent="0.2">
      <c r="A177" s="218"/>
      <c r="B177" s="219"/>
      <c r="C177" s="251" t="s">
        <v>325</v>
      </c>
      <c r="D177" s="222"/>
      <c r="E177" s="223">
        <v>9.2991100000000007</v>
      </c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112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8"/>
      <c r="B178" s="219"/>
      <c r="C178" s="251" t="s">
        <v>326</v>
      </c>
      <c r="D178" s="222"/>
      <c r="E178" s="223">
        <v>5.4</v>
      </c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112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x14ac:dyDescent="0.2">
      <c r="A179" s="227" t="s">
        <v>99</v>
      </c>
      <c r="B179" s="228" t="s">
        <v>65</v>
      </c>
      <c r="C179" s="248" t="s">
        <v>66</v>
      </c>
      <c r="D179" s="229"/>
      <c r="E179" s="230"/>
      <c r="F179" s="231"/>
      <c r="G179" s="232">
        <f>SUMIF(AG180:AG196,"&lt;&gt;NOR",G180:G196)</f>
        <v>0</v>
      </c>
      <c r="H179" s="226"/>
      <c r="I179" s="226">
        <f>SUM(I180:I196)</f>
        <v>0</v>
      </c>
      <c r="J179" s="226"/>
      <c r="K179" s="226">
        <f>SUM(K180:K196)</f>
        <v>0</v>
      </c>
      <c r="L179" s="226"/>
      <c r="M179" s="226">
        <f>SUM(M180:M196)</f>
        <v>0</v>
      </c>
      <c r="N179" s="226"/>
      <c r="O179" s="226">
        <f>SUM(O180:O196)</f>
        <v>0.1</v>
      </c>
      <c r="P179" s="226"/>
      <c r="Q179" s="226">
        <f>SUM(Q180:Q196)</f>
        <v>38.269999999999996</v>
      </c>
      <c r="R179" s="226"/>
      <c r="S179" s="226"/>
      <c r="T179" s="226"/>
      <c r="U179" s="226"/>
      <c r="V179" s="226">
        <f>SUM(V180:V196)</f>
        <v>181.2</v>
      </c>
      <c r="W179" s="226"/>
      <c r="X179" s="226"/>
      <c r="AG179" t="s">
        <v>100</v>
      </c>
    </row>
    <row r="180" spans="1:60" outlineLevel="1" x14ac:dyDescent="0.2">
      <c r="A180" s="233">
        <v>60</v>
      </c>
      <c r="B180" s="234" t="s">
        <v>327</v>
      </c>
      <c r="C180" s="250" t="s">
        <v>328</v>
      </c>
      <c r="D180" s="235" t="s">
        <v>103</v>
      </c>
      <c r="E180" s="236">
        <v>2.1225399999999999</v>
      </c>
      <c r="F180" s="237"/>
      <c r="G180" s="238">
        <f>ROUND(E180*F180,2)</f>
        <v>0</v>
      </c>
      <c r="H180" s="221"/>
      <c r="I180" s="220">
        <f>ROUND(E180*H180,2)</f>
        <v>0</v>
      </c>
      <c r="J180" s="221"/>
      <c r="K180" s="220">
        <f>ROUND(E180*J180,2)</f>
        <v>0</v>
      </c>
      <c r="L180" s="220">
        <v>21</v>
      </c>
      <c r="M180" s="220">
        <f>G180*(1+L180/100)</f>
        <v>0</v>
      </c>
      <c r="N180" s="220">
        <v>6.7000000000000002E-4</v>
      </c>
      <c r="O180" s="220">
        <f>ROUND(E180*N180,2)</f>
        <v>0</v>
      </c>
      <c r="P180" s="220">
        <v>0.12</v>
      </c>
      <c r="Q180" s="220">
        <f>ROUND(E180*P180,2)</f>
        <v>0.25</v>
      </c>
      <c r="R180" s="220"/>
      <c r="S180" s="220" t="s">
        <v>104</v>
      </c>
      <c r="T180" s="220" t="s">
        <v>105</v>
      </c>
      <c r="U180" s="220">
        <v>0.35199999999999998</v>
      </c>
      <c r="V180" s="220">
        <f>ROUND(E180*U180,2)</f>
        <v>0.75</v>
      </c>
      <c r="W180" s="220"/>
      <c r="X180" s="220" t="s">
        <v>106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107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8"/>
      <c r="B181" s="219"/>
      <c r="C181" s="251" t="s">
        <v>329</v>
      </c>
      <c r="D181" s="222"/>
      <c r="E181" s="223">
        <v>2.1225399999999999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112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33">
        <v>61</v>
      </c>
      <c r="B182" s="234" t="s">
        <v>330</v>
      </c>
      <c r="C182" s="250" t="s">
        <v>331</v>
      </c>
      <c r="D182" s="235" t="s">
        <v>118</v>
      </c>
      <c r="E182" s="236">
        <v>10.66</v>
      </c>
      <c r="F182" s="237"/>
      <c r="G182" s="238">
        <f>ROUND(E182*F182,2)</f>
        <v>0</v>
      </c>
      <c r="H182" s="221"/>
      <c r="I182" s="220">
        <f>ROUND(E182*H182,2)</f>
        <v>0</v>
      </c>
      <c r="J182" s="221"/>
      <c r="K182" s="220">
        <f>ROUND(E182*J182,2)</f>
        <v>0</v>
      </c>
      <c r="L182" s="220">
        <v>21</v>
      </c>
      <c r="M182" s="220">
        <f>G182*(1+L182/100)</f>
        <v>0</v>
      </c>
      <c r="N182" s="220">
        <v>1.47E-3</v>
      </c>
      <c r="O182" s="220">
        <f>ROUND(E182*N182,2)</f>
        <v>0.02</v>
      </c>
      <c r="P182" s="220">
        <v>2.4</v>
      </c>
      <c r="Q182" s="220">
        <f>ROUND(E182*P182,2)</f>
        <v>25.58</v>
      </c>
      <c r="R182" s="220"/>
      <c r="S182" s="220" t="s">
        <v>104</v>
      </c>
      <c r="T182" s="220" t="s">
        <v>105</v>
      </c>
      <c r="U182" s="220">
        <v>8.5</v>
      </c>
      <c r="V182" s="220">
        <f>ROUND(E182*U182,2)</f>
        <v>90.61</v>
      </c>
      <c r="W182" s="220"/>
      <c r="X182" s="220" t="s">
        <v>106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107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ht="22.5" outlineLevel="1" x14ac:dyDescent="0.2">
      <c r="A183" s="218"/>
      <c r="B183" s="219"/>
      <c r="C183" s="251" t="s">
        <v>332</v>
      </c>
      <c r="D183" s="222"/>
      <c r="E183" s="223">
        <v>9.2799999999999994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112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8"/>
      <c r="B184" s="219"/>
      <c r="C184" s="251" t="s">
        <v>333</v>
      </c>
      <c r="D184" s="222"/>
      <c r="E184" s="223">
        <v>1.38</v>
      </c>
      <c r="F184" s="220"/>
      <c r="G184" s="220"/>
      <c r="H184" s="220"/>
      <c r="I184" s="220"/>
      <c r="J184" s="220"/>
      <c r="K184" s="220"/>
      <c r="L184" s="220"/>
      <c r="M184" s="220"/>
      <c r="N184" s="220"/>
      <c r="O184" s="220"/>
      <c r="P184" s="220"/>
      <c r="Q184" s="220"/>
      <c r="R184" s="220"/>
      <c r="S184" s="220"/>
      <c r="T184" s="220"/>
      <c r="U184" s="220"/>
      <c r="V184" s="220"/>
      <c r="W184" s="220"/>
      <c r="X184" s="22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112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33">
        <v>62</v>
      </c>
      <c r="B185" s="234" t="s">
        <v>334</v>
      </c>
      <c r="C185" s="250" t="s">
        <v>335</v>
      </c>
      <c r="D185" s="235" t="s">
        <v>110</v>
      </c>
      <c r="E185" s="236">
        <v>35</v>
      </c>
      <c r="F185" s="237"/>
      <c r="G185" s="238">
        <f>ROUND(E185*F185,2)</f>
        <v>0</v>
      </c>
      <c r="H185" s="221"/>
      <c r="I185" s="220">
        <f>ROUND(E185*H185,2)</f>
        <v>0</v>
      </c>
      <c r="J185" s="221"/>
      <c r="K185" s="220">
        <f>ROUND(E185*J185,2)</f>
        <v>0</v>
      </c>
      <c r="L185" s="220">
        <v>21</v>
      </c>
      <c r="M185" s="220">
        <f>G185*(1+L185/100)</f>
        <v>0</v>
      </c>
      <c r="N185" s="220">
        <v>5.9000000000000003E-4</v>
      </c>
      <c r="O185" s="220">
        <f>ROUND(E185*N185,2)</f>
        <v>0.02</v>
      </c>
      <c r="P185" s="220">
        <v>6.3E-2</v>
      </c>
      <c r="Q185" s="220">
        <f>ROUND(E185*P185,2)</f>
        <v>2.21</v>
      </c>
      <c r="R185" s="220"/>
      <c r="S185" s="220" t="s">
        <v>104</v>
      </c>
      <c r="T185" s="220" t="s">
        <v>105</v>
      </c>
      <c r="U185" s="220">
        <v>0.49299999999999999</v>
      </c>
      <c r="V185" s="220">
        <f>ROUND(E185*U185,2)</f>
        <v>17.260000000000002</v>
      </c>
      <c r="W185" s="220"/>
      <c r="X185" s="220" t="s">
        <v>106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107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ht="22.5" outlineLevel="1" x14ac:dyDescent="0.2">
      <c r="A186" s="218"/>
      <c r="B186" s="219"/>
      <c r="C186" s="251" t="s">
        <v>336</v>
      </c>
      <c r="D186" s="222"/>
      <c r="E186" s="223">
        <v>35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112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33">
        <v>63</v>
      </c>
      <c r="B187" s="234" t="s">
        <v>337</v>
      </c>
      <c r="C187" s="250" t="s">
        <v>338</v>
      </c>
      <c r="D187" s="235" t="s">
        <v>110</v>
      </c>
      <c r="E187" s="236">
        <v>6</v>
      </c>
      <c r="F187" s="237"/>
      <c r="G187" s="238">
        <f>ROUND(E187*F187,2)</f>
        <v>0</v>
      </c>
      <c r="H187" s="221"/>
      <c r="I187" s="220">
        <f>ROUND(E187*H187,2)</f>
        <v>0</v>
      </c>
      <c r="J187" s="221"/>
      <c r="K187" s="220">
        <f>ROUND(E187*J187,2)</f>
        <v>0</v>
      </c>
      <c r="L187" s="220">
        <v>21</v>
      </c>
      <c r="M187" s="220">
        <f>G187*(1+L187/100)</f>
        <v>0</v>
      </c>
      <c r="N187" s="220">
        <v>5.9000000000000003E-4</v>
      </c>
      <c r="O187" s="220">
        <f>ROUND(E187*N187,2)</f>
        <v>0</v>
      </c>
      <c r="P187" s="220">
        <v>9.2999999999999999E-2</v>
      </c>
      <c r="Q187" s="220">
        <f>ROUND(E187*P187,2)</f>
        <v>0.56000000000000005</v>
      </c>
      <c r="R187" s="220"/>
      <c r="S187" s="220" t="s">
        <v>104</v>
      </c>
      <c r="T187" s="220" t="s">
        <v>105</v>
      </c>
      <c r="U187" s="220">
        <v>0.64300000000000002</v>
      </c>
      <c r="V187" s="220">
        <f>ROUND(E187*U187,2)</f>
        <v>3.86</v>
      </c>
      <c r="W187" s="220"/>
      <c r="X187" s="220" t="s">
        <v>106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107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8"/>
      <c r="B188" s="219"/>
      <c r="C188" s="251" t="s">
        <v>339</v>
      </c>
      <c r="D188" s="222"/>
      <c r="E188" s="223">
        <v>6</v>
      </c>
      <c r="F188" s="220"/>
      <c r="G188" s="220"/>
      <c r="H188" s="220"/>
      <c r="I188" s="220"/>
      <c r="J188" s="220"/>
      <c r="K188" s="220"/>
      <c r="L188" s="220"/>
      <c r="M188" s="220"/>
      <c r="N188" s="220"/>
      <c r="O188" s="220"/>
      <c r="P188" s="220"/>
      <c r="Q188" s="220"/>
      <c r="R188" s="220"/>
      <c r="S188" s="220"/>
      <c r="T188" s="220"/>
      <c r="U188" s="220"/>
      <c r="V188" s="220"/>
      <c r="W188" s="220"/>
      <c r="X188" s="220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112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22.5" outlineLevel="1" x14ac:dyDescent="0.2">
      <c r="A189" s="233">
        <v>64</v>
      </c>
      <c r="B189" s="234" t="s">
        <v>340</v>
      </c>
      <c r="C189" s="250" t="s">
        <v>341</v>
      </c>
      <c r="D189" s="235" t="s">
        <v>222</v>
      </c>
      <c r="E189" s="236">
        <v>12</v>
      </c>
      <c r="F189" s="237"/>
      <c r="G189" s="238">
        <f>ROUND(E189*F189,2)</f>
        <v>0</v>
      </c>
      <c r="H189" s="221"/>
      <c r="I189" s="220">
        <f>ROUND(E189*H189,2)</f>
        <v>0</v>
      </c>
      <c r="J189" s="221"/>
      <c r="K189" s="220">
        <f>ROUND(E189*J189,2)</f>
        <v>0</v>
      </c>
      <c r="L189" s="220">
        <v>21</v>
      </c>
      <c r="M189" s="220">
        <f>G189*(1+L189/100)</f>
        <v>0</v>
      </c>
      <c r="N189" s="220">
        <v>0</v>
      </c>
      <c r="O189" s="220">
        <f>ROUND(E189*N189,2)</f>
        <v>0</v>
      </c>
      <c r="P189" s="220">
        <v>0.01</v>
      </c>
      <c r="Q189" s="220">
        <f>ROUND(E189*P189,2)</f>
        <v>0.12</v>
      </c>
      <c r="R189" s="220"/>
      <c r="S189" s="220" t="s">
        <v>104</v>
      </c>
      <c r="T189" s="220" t="s">
        <v>105</v>
      </c>
      <c r="U189" s="220">
        <v>0.28000000000000003</v>
      </c>
      <c r="V189" s="220">
        <f>ROUND(E189*U189,2)</f>
        <v>3.36</v>
      </c>
      <c r="W189" s="220"/>
      <c r="X189" s="220" t="s">
        <v>106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107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8"/>
      <c r="B190" s="219"/>
      <c r="C190" s="251" t="s">
        <v>342</v>
      </c>
      <c r="D190" s="222"/>
      <c r="E190" s="223">
        <v>12</v>
      </c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112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33">
        <v>65</v>
      </c>
      <c r="B191" s="234" t="s">
        <v>343</v>
      </c>
      <c r="C191" s="250" t="s">
        <v>344</v>
      </c>
      <c r="D191" s="235" t="s">
        <v>222</v>
      </c>
      <c r="E191" s="236">
        <v>1</v>
      </c>
      <c r="F191" s="237"/>
      <c r="G191" s="238">
        <f>ROUND(E191*F191,2)</f>
        <v>0</v>
      </c>
      <c r="H191" s="221"/>
      <c r="I191" s="220">
        <f>ROUND(E191*H191,2)</f>
        <v>0</v>
      </c>
      <c r="J191" s="221"/>
      <c r="K191" s="220">
        <f>ROUND(E191*J191,2)</f>
        <v>0</v>
      </c>
      <c r="L191" s="220">
        <v>21</v>
      </c>
      <c r="M191" s="220">
        <f>G191*(1+L191/100)</f>
        <v>0</v>
      </c>
      <c r="N191" s="220">
        <v>0</v>
      </c>
      <c r="O191" s="220">
        <f>ROUND(E191*N191,2)</f>
        <v>0</v>
      </c>
      <c r="P191" s="220">
        <v>2.4E-2</v>
      </c>
      <c r="Q191" s="220">
        <f>ROUND(E191*P191,2)</f>
        <v>0.02</v>
      </c>
      <c r="R191" s="220"/>
      <c r="S191" s="220" t="s">
        <v>104</v>
      </c>
      <c r="T191" s="220" t="s">
        <v>105</v>
      </c>
      <c r="U191" s="220">
        <v>0.18</v>
      </c>
      <c r="V191" s="220">
        <f>ROUND(E191*U191,2)</f>
        <v>0.18</v>
      </c>
      <c r="W191" s="220"/>
      <c r="X191" s="220" t="s">
        <v>106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107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8"/>
      <c r="B192" s="219"/>
      <c r="C192" s="251" t="s">
        <v>288</v>
      </c>
      <c r="D192" s="222"/>
      <c r="E192" s="223">
        <v>1</v>
      </c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2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112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33">
        <v>66</v>
      </c>
      <c r="B193" s="234" t="s">
        <v>345</v>
      </c>
      <c r="C193" s="250" t="s">
        <v>346</v>
      </c>
      <c r="D193" s="235" t="s">
        <v>222</v>
      </c>
      <c r="E193" s="236">
        <v>7</v>
      </c>
      <c r="F193" s="237"/>
      <c r="G193" s="238">
        <f>ROUND(E193*F193,2)</f>
        <v>0</v>
      </c>
      <c r="H193" s="221"/>
      <c r="I193" s="220">
        <f>ROUND(E193*H193,2)</f>
        <v>0</v>
      </c>
      <c r="J193" s="221"/>
      <c r="K193" s="220">
        <f>ROUND(E193*J193,2)</f>
        <v>0</v>
      </c>
      <c r="L193" s="220">
        <v>21</v>
      </c>
      <c r="M193" s="220">
        <f>G193*(1+L193/100)</f>
        <v>0</v>
      </c>
      <c r="N193" s="220">
        <v>0</v>
      </c>
      <c r="O193" s="220">
        <f>ROUND(E193*N193,2)</f>
        <v>0</v>
      </c>
      <c r="P193" s="220">
        <v>4.4999999999999998E-2</v>
      </c>
      <c r="Q193" s="220">
        <f>ROUND(E193*P193,2)</f>
        <v>0.32</v>
      </c>
      <c r="R193" s="220"/>
      <c r="S193" s="220" t="s">
        <v>104</v>
      </c>
      <c r="T193" s="220" t="s">
        <v>105</v>
      </c>
      <c r="U193" s="220">
        <v>0.26</v>
      </c>
      <c r="V193" s="220">
        <f>ROUND(E193*U193,2)</f>
        <v>1.82</v>
      </c>
      <c r="W193" s="220"/>
      <c r="X193" s="220" t="s">
        <v>106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107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1" t="s">
        <v>347</v>
      </c>
      <c r="D194" s="222"/>
      <c r="E194" s="223">
        <v>4</v>
      </c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112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8"/>
      <c r="B195" s="219"/>
      <c r="C195" s="251" t="s">
        <v>285</v>
      </c>
      <c r="D195" s="222"/>
      <c r="E195" s="223">
        <v>3</v>
      </c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112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39">
        <v>67</v>
      </c>
      <c r="B196" s="240" t="s">
        <v>348</v>
      </c>
      <c r="C196" s="249" t="s">
        <v>349</v>
      </c>
      <c r="D196" s="241" t="s">
        <v>110</v>
      </c>
      <c r="E196" s="242">
        <v>99</v>
      </c>
      <c r="F196" s="243"/>
      <c r="G196" s="244">
        <f>ROUND(E196*F196,2)</f>
        <v>0</v>
      </c>
      <c r="H196" s="221"/>
      <c r="I196" s="220">
        <f>ROUND(E196*H196,2)</f>
        <v>0</v>
      </c>
      <c r="J196" s="221"/>
      <c r="K196" s="220">
        <f>ROUND(E196*J196,2)</f>
        <v>0</v>
      </c>
      <c r="L196" s="220">
        <v>21</v>
      </c>
      <c r="M196" s="220">
        <f>G196*(1+L196/100)</f>
        <v>0</v>
      </c>
      <c r="N196" s="220">
        <v>5.9000000000000003E-4</v>
      </c>
      <c r="O196" s="220">
        <f>ROUND(E196*N196,2)</f>
        <v>0.06</v>
      </c>
      <c r="P196" s="220">
        <v>9.2999999999999999E-2</v>
      </c>
      <c r="Q196" s="220">
        <f>ROUND(E196*P196,2)</f>
        <v>9.2100000000000009</v>
      </c>
      <c r="R196" s="220"/>
      <c r="S196" s="220" t="s">
        <v>299</v>
      </c>
      <c r="T196" s="220" t="s">
        <v>300</v>
      </c>
      <c r="U196" s="220">
        <v>0.64</v>
      </c>
      <c r="V196" s="220">
        <f>ROUND(E196*U196,2)</f>
        <v>63.36</v>
      </c>
      <c r="W196" s="220"/>
      <c r="X196" s="220" t="s">
        <v>106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107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x14ac:dyDescent="0.2">
      <c r="A197" s="227" t="s">
        <v>99</v>
      </c>
      <c r="B197" s="228" t="s">
        <v>67</v>
      </c>
      <c r="C197" s="248" t="s">
        <v>68</v>
      </c>
      <c r="D197" s="229"/>
      <c r="E197" s="230"/>
      <c r="F197" s="231"/>
      <c r="G197" s="232">
        <f>SUMIF(AG198:AG198,"&lt;&gt;NOR",G198:G198)</f>
        <v>0</v>
      </c>
      <c r="H197" s="226"/>
      <c r="I197" s="226">
        <f>SUM(I198:I198)</f>
        <v>0</v>
      </c>
      <c r="J197" s="226"/>
      <c r="K197" s="226">
        <f>SUM(K198:K198)</f>
        <v>0</v>
      </c>
      <c r="L197" s="226"/>
      <c r="M197" s="226">
        <f>SUM(M198:M198)</f>
        <v>0</v>
      </c>
      <c r="N197" s="226"/>
      <c r="O197" s="226">
        <f>SUM(O198:O198)</f>
        <v>0</v>
      </c>
      <c r="P197" s="226"/>
      <c r="Q197" s="226">
        <f>SUM(Q198:Q198)</f>
        <v>0</v>
      </c>
      <c r="R197" s="226"/>
      <c r="S197" s="226"/>
      <c r="T197" s="226"/>
      <c r="U197" s="226"/>
      <c r="V197" s="226">
        <f>SUM(V198:V198)</f>
        <v>25.64</v>
      </c>
      <c r="W197" s="226"/>
      <c r="X197" s="226"/>
      <c r="AG197" t="s">
        <v>100</v>
      </c>
    </row>
    <row r="198" spans="1:60" ht="22.5" outlineLevel="1" x14ac:dyDescent="0.2">
      <c r="A198" s="239">
        <v>68</v>
      </c>
      <c r="B198" s="240" t="s">
        <v>350</v>
      </c>
      <c r="C198" s="249" t="s">
        <v>351</v>
      </c>
      <c r="D198" s="241" t="s">
        <v>198</v>
      </c>
      <c r="E198" s="242">
        <v>257.68409000000003</v>
      </c>
      <c r="F198" s="243"/>
      <c r="G198" s="244">
        <f>ROUND(E198*F198,2)</f>
        <v>0</v>
      </c>
      <c r="H198" s="221"/>
      <c r="I198" s="220">
        <f>ROUND(E198*H198,2)</f>
        <v>0</v>
      </c>
      <c r="J198" s="221"/>
      <c r="K198" s="220">
        <f>ROUND(E198*J198,2)</f>
        <v>0</v>
      </c>
      <c r="L198" s="220">
        <v>21</v>
      </c>
      <c r="M198" s="220">
        <f>G198*(1+L198/100)</f>
        <v>0</v>
      </c>
      <c r="N198" s="220">
        <v>0</v>
      </c>
      <c r="O198" s="220">
        <f>ROUND(E198*N198,2)</f>
        <v>0</v>
      </c>
      <c r="P198" s="220">
        <v>0</v>
      </c>
      <c r="Q198" s="220">
        <f>ROUND(E198*P198,2)</f>
        <v>0</v>
      </c>
      <c r="R198" s="220"/>
      <c r="S198" s="220" t="s">
        <v>104</v>
      </c>
      <c r="T198" s="220" t="s">
        <v>105</v>
      </c>
      <c r="U198" s="220">
        <v>9.9500000000000005E-2</v>
      </c>
      <c r="V198" s="220">
        <f>ROUND(E198*U198,2)</f>
        <v>25.64</v>
      </c>
      <c r="W198" s="220"/>
      <c r="X198" s="220" t="s">
        <v>352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353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">
      <c r="A199" s="227" t="s">
        <v>99</v>
      </c>
      <c r="B199" s="228" t="s">
        <v>69</v>
      </c>
      <c r="C199" s="248" t="s">
        <v>70</v>
      </c>
      <c r="D199" s="229"/>
      <c r="E199" s="230"/>
      <c r="F199" s="231"/>
      <c r="G199" s="232">
        <f>SUMIF(AG200:AG206,"&lt;&gt;NOR",G200:G206)</f>
        <v>0</v>
      </c>
      <c r="H199" s="226"/>
      <c r="I199" s="226">
        <f>SUM(I200:I206)</f>
        <v>0</v>
      </c>
      <c r="J199" s="226"/>
      <c r="K199" s="226">
        <f>SUM(K200:K206)</f>
        <v>0</v>
      </c>
      <c r="L199" s="226"/>
      <c r="M199" s="226">
        <f>SUM(M200:M206)</f>
        <v>0</v>
      </c>
      <c r="N199" s="226"/>
      <c r="O199" s="226">
        <f>SUM(O200:O206)</f>
        <v>0</v>
      </c>
      <c r="P199" s="226"/>
      <c r="Q199" s="226">
        <f>SUM(Q200:Q206)</f>
        <v>0</v>
      </c>
      <c r="R199" s="226"/>
      <c r="S199" s="226"/>
      <c r="T199" s="226"/>
      <c r="U199" s="226"/>
      <c r="V199" s="226">
        <f>SUM(V200:V206)</f>
        <v>115.03</v>
      </c>
      <c r="W199" s="226"/>
      <c r="X199" s="226"/>
      <c r="AG199" t="s">
        <v>100</v>
      </c>
    </row>
    <row r="200" spans="1:60" ht="22.5" outlineLevel="1" x14ac:dyDescent="0.2">
      <c r="A200" s="239">
        <v>69</v>
      </c>
      <c r="B200" s="240" t="s">
        <v>354</v>
      </c>
      <c r="C200" s="249" t="s">
        <v>355</v>
      </c>
      <c r="D200" s="241" t="s">
        <v>198</v>
      </c>
      <c r="E200" s="242">
        <v>45.467700000000001</v>
      </c>
      <c r="F200" s="243"/>
      <c r="G200" s="244">
        <f>ROUND(E200*F200,2)</f>
        <v>0</v>
      </c>
      <c r="H200" s="221"/>
      <c r="I200" s="220">
        <f>ROUND(E200*H200,2)</f>
        <v>0</v>
      </c>
      <c r="J200" s="221"/>
      <c r="K200" s="220">
        <f>ROUND(E200*J200,2)</f>
        <v>0</v>
      </c>
      <c r="L200" s="220">
        <v>21</v>
      </c>
      <c r="M200" s="220">
        <f>G200*(1+L200/100)</f>
        <v>0</v>
      </c>
      <c r="N200" s="220">
        <v>0</v>
      </c>
      <c r="O200" s="220">
        <f>ROUND(E200*N200,2)</f>
        <v>0</v>
      </c>
      <c r="P200" s="220">
        <v>0</v>
      </c>
      <c r="Q200" s="220">
        <f>ROUND(E200*P200,2)</f>
        <v>0</v>
      </c>
      <c r="R200" s="220"/>
      <c r="S200" s="220" t="s">
        <v>104</v>
      </c>
      <c r="T200" s="220" t="s">
        <v>105</v>
      </c>
      <c r="U200" s="220">
        <v>0.49</v>
      </c>
      <c r="V200" s="220">
        <f>ROUND(E200*U200,2)</f>
        <v>22.28</v>
      </c>
      <c r="W200" s="220"/>
      <c r="X200" s="220" t="s">
        <v>356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357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ht="22.5" outlineLevel="1" x14ac:dyDescent="0.2">
      <c r="A201" s="233">
        <v>70</v>
      </c>
      <c r="B201" s="234" t="s">
        <v>358</v>
      </c>
      <c r="C201" s="250" t="s">
        <v>359</v>
      </c>
      <c r="D201" s="235" t="s">
        <v>198</v>
      </c>
      <c r="E201" s="236">
        <v>45.467700000000001</v>
      </c>
      <c r="F201" s="237"/>
      <c r="G201" s="238">
        <f>ROUND(E201*F201,2)</f>
        <v>0</v>
      </c>
      <c r="H201" s="221"/>
      <c r="I201" s="220">
        <f>ROUND(E201*H201,2)</f>
        <v>0</v>
      </c>
      <c r="J201" s="221"/>
      <c r="K201" s="220">
        <f>ROUND(E201*J201,2)</f>
        <v>0</v>
      </c>
      <c r="L201" s="220">
        <v>21</v>
      </c>
      <c r="M201" s="220">
        <f>G201*(1+L201/100)</f>
        <v>0</v>
      </c>
      <c r="N201" s="220">
        <v>0</v>
      </c>
      <c r="O201" s="220">
        <f>ROUND(E201*N201,2)</f>
        <v>0</v>
      </c>
      <c r="P201" s="220">
        <v>0</v>
      </c>
      <c r="Q201" s="220">
        <f>ROUND(E201*P201,2)</f>
        <v>0</v>
      </c>
      <c r="R201" s="220"/>
      <c r="S201" s="220" t="s">
        <v>104</v>
      </c>
      <c r="T201" s="220" t="s">
        <v>105</v>
      </c>
      <c r="U201" s="220">
        <v>0</v>
      </c>
      <c r="V201" s="220">
        <f>ROUND(E201*U201,2)</f>
        <v>0</v>
      </c>
      <c r="W201" s="220"/>
      <c r="X201" s="220" t="s">
        <v>356</v>
      </c>
      <c r="Y201" s="211"/>
      <c r="Z201" s="211"/>
      <c r="AA201" s="211"/>
      <c r="AB201" s="211"/>
      <c r="AC201" s="211"/>
      <c r="AD201" s="211"/>
      <c r="AE201" s="211"/>
      <c r="AF201" s="211"/>
      <c r="AG201" s="211" t="s">
        <v>357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3" t="s">
        <v>360</v>
      </c>
      <c r="D202" s="245"/>
      <c r="E202" s="245"/>
      <c r="F202" s="245"/>
      <c r="G202" s="245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305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39">
        <v>71</v>
      </c>
      <c r="B203" s="240" t="s">
        <v>361</v>
      </c>
      <c r="C203" s="249" t="s">
        <v>362</v>
      </c>
      <c r="D203" s="241" t="s">
        <v>198</v>
      </c>
      <c r="E203" s="242">
        <v>45.467700000000001</v>
      </c>
      <c r="F203" s="243"/>
      <c r="G203" s="244">
        <f>ROUND(E203*F203,2)</f>
        <v>0</v>
      </c>
      <c r="H203" s="221"/>
      <c r="I203" s="220">
        <f>ROUND(E203*H203,2)</f>
        <v>0</v>
      </c>
      <c r="J203" s="221"/>
      <c r="K203" s="220">
        <f>ROUND(E203*J203,2)</f>
        <v>0</v>
      </c>
      <c r="L203" s="220">
        <v>21</v>
      </c>
      <c r="M203" s="220">
        <f>G203*(1+L203/100)</f>
        <v>0</v>
      </c>
      <c r="N203" s="220">
        <v>0</v>
      </c>
      <c r="O203" s="220">
        <f>ROUND(E203*N203,2)</f>
        <v>0</v>
      </c>
      <c r="P203" s="220">
        <v>0</v>
      </c>
      <c r="Q203" s="220">
        <f>ROUND(E203*P203,2)</f>
        <v>0</v>
      </c>
      <c r="R203" s="220"/>
      <c r="S203" s="220" t="s">
        <v>104</v>
      </c>
      <c r="T203" s="220" t="s">
        <v>105</v>
      </c>
      <c r="U203" s="220">
        <v>0.94</v>
      </c>
      <c r="V203" s="220">
        <f>ROUND(E203*U203,2)</f>
        <v>42.74</v>
      </c>
      <c r="W203" s="220"/>
      <c r="X203" s="220" t="s">
        <v>356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357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33">
        <v>72</v>
      </c>
      <c r="B204" s="234" t="s">
        <v>363</v>
      </c>
      <c r="C204" s="250" t="s">
        <v>364</v>
      </c>
      <c r="D204" s="235" t="s">
        <v>198</v>
      </c>
      <c r="E204" s="236">
        <v>454.67705000000001</v>
      </c>
      <c r="F204" s="237"/>
      <c r="G204" s="238">
        <f>ROUND(E204*F204,2)</f>
        <v>0</v>
      </c>
      <c r="H204" s="221"/>
      <c r="I204" s="220">
        <f>ROUND(E204*H204,2)</f>
        <v>0</v>
      </c>
      <c r="J204" s="221"/>
      <c r="K204" s="220">
        <f>ROUND(E204*J204,2)</f>
        <v>0</v>
      </c>
      <c r="L204" s="220">
        <v>21</v>
      </c>
      <c r="M204" s="220">
        <f>G204*(1+L204/100)</f>
        <v>0</v>
      </c>
      <c r="N204" s="220">
        <v>0</v>
      </c>
      <c r="O204" s="220">
        <f>ROUND(E204*N204,2)</f>
        <v>0</v>
      </c>
      <c r="P204" s="220">
        <v>0</v>
      </c>
      <c r="Q204" s="220">
        <f>ROUND(E204*P204,2)</f>
        <v>0</v>
      </c>
      <c r="R204" s="220"/>
      <c r="S204" s="220" t="s">
        <v>104</v>
      </c>
      <c r="T204" s="220" t="s">
        <v>105</v>
      </c>
      <c r="U204" s="220">
        <v>0.11</v>
      </c>
      <c r="V204" s="220">
        <f>ROUND(E204*U204,2)</f>
        <v>50.01</v>
      </c>
      <c r="W204" s="220"/>
      <c r="X204" s="220" t="s">
        <v>356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357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3" t="s">
        <v>365</v>
      </c>
      <c r="D205" s="245"/>
      <c r="E205" s="245"/>
      <c r="F205" s="245"/>
      <c r="G205" s="245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305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39">
        <v>73</v>
      </c>
      <c r="B206" s="240" t="s">
        <v>366</v>
      </c>
      <c r="C206" s="249" t="s">
        <v>367</v>
      </c>
      <c r="D206" s="241" t="s">
        <v>198</v>
      </c>
      <c r="E206" s="242">
        <v>45.467700000000001</v>
      </c>
      <c r="F206" s="243"/>
      <c r="G206" s="244">
        <f>ROUND(E206*F206,2)</f>
        <v>0</v>
      </c>
      <c r="H206" s="221"/>
      <c r="I206" s="220">
        <f>ROUND(E206*H206,2)</f>
        <v>0</v>
      </c>
      <c r="J206" s="221"/>
      <c r="K206" s="220">
        <f>ROUND(E206*J206,2)</f>
        <v>0</v>
      </c>
      <c r="L206" s="220">
        <v>21</v>
      </c>
      <c r="M206" s="220">
        <f>G206*(1+L206/100)</f>
        <v>0</v>
      </c>
      <c r="N206" s="220">
        <v>0</v>
      </c>
      <c r="O206" s="220">
        <f>ROUND(E206*N206,2)</f>
        <v>0</v>
      </c>
      <c r="P206" s="220">
        <v>0</v>
      </c>
      <c r="Q206" s="220">
        <f>ROUND(E206*P206,2)</f>
        <v>0</v>
      </c>
      <c r="R206" s="220"/>
      <c r="S206" s="220" t="s">
        <v>104</v>
      </c>
      <c r="T206" s="220" t="s">
        <v>105</v>
      </c>
      <c r="U206" s="220">
        <v>0</v>
      </c>
      <c r="V206" s="220">
        <f>ROUND(E206*U206,2)</f>
        <v>0</v>
      </c>
      <c r="W206" s="220"/>
      <c r="X206" s="220" t="s">
        <v>356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357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x14ac:dyDescent="0.2">
      <c r="A207" s="227" t="s">
        <v>99</v>
      </c>
      <c r="B207" s="228" t="s">
        <v>72</v>
      </c>
      <c r="C207" s="248" t="s">
        <v>29</v>
      </c>
      <c r="D207" s="229"/>
      <c r="E207" s="230"/>
      <c r="F207" s="231"/>
      <c r="G207" s="232">
        <f>SUMIF(AG208:AG215,"&lt;&gt;NOR",G208:G215)</f>
        <v>0</v>
      </c>
      <c r="H207" s="226"/>
      <c r="I207" s="226">
        <f>SUM(I208:I215)</f>
        <v>0</v>
      </c>
      <c r="J207" s="226"/>
      <c r="K207" s="226">
        <f>SUM(K208:K215)</f>
        <v>0</v>
      </c>
      <c r="L207" s="226"/>
      <c r="M207" s="226">
        <f>SUM(M208:M215)</f>
        <v>0</v>
      </c>
      <c r="N207" s="226"/>
      <c r="O207" s="226">
        <f>SUM(O208:O215)</f>
        <v>0</v>
      </c>
      <c r="P207" s="226"/>
      <c r="Q207" s="226">
        <f>SUM(Q208:Q215)</f>
        <v>0</v>
      </c>
      <c r="R207" s="226"/>
      <c r="S207" s="226"/>
      <c r="T207" s="226"/>
      <c r="U207" s="226"/>
      <c r="V207" s="226">
        <f>SUM(V208:V215)</f>
        <v>0</v>
      </c>
      <c r="W207" s="226"/>
      <c r="X207" s="226"/>
      <c r="AG207" t="s">
        <v>100</v>
      </c>
    </row>
    <row r="208" spans="1:60" outlineLevel="1" x14ac:dyDescent="0.2">
      <c r="A208" s="233">
        <v>74</v>
      </c>
      <c r="B208" s="234" t="s">
        <v>368</v>
      </c>
      <c r="C208" s="250" t="s">
        <v>369</v>
      </c>
      <c r="D208" s="235" t="s">
        <v>370</v>
      </c>
      <c r="E208" s="236">
        <v>1</v>
      </c>
      <c r="F208" s="237"/>
      <c r="G208" s="238">
        <f>ROUND(E208*F208,2)</f>
        <v>0</v>
      </c>
      <c r="H208" s="221"/>
      <c r="I208" s="220">
        <f>ROUND(E208*H208,2)</f>
        <v>0</v>
      </c>
      <c r="J208" s="221"/>
      <c r="K208" s="220">
        <f>ROUND(E208*J208,2)</f>
        <v>0</v>
      </c>
      <c r="L208" s="220">
        <v>21</v>
      </c>
      <c r="M208" s="220">
        <f>G208*(1+L208/100)</f>
        <v>0</v>
      </c>
      <c r="N208" s="220">
        <v>0</v>
      </c>
      <c r="O208" s="220">
        <f>ROUND(E208*N208,2)</f>
        <v>0</v>
      </c>
      <c r="P208" s="220">
        <v>0</v>
      </c>
      <c r="Q208" s="220">
        <f>ROUND(E208*P208,2)</f>
        <v>0</v>
      </c>
      <c r="R208" s="220"/>
      <c r="S208" s="220" t="s">
        <v>104</v>
      </c>
      <c r="T208" s="220" t="s">
        <v>300</v>
      </c>
      <c r="U208" s="220">
        <v>0</v>
      </c>
      <c r="V208" s="220">
        <f>ROUND(E208*U208,2)</f>
        <v>0</v>
      </c>
      <c r="W208" s="220"/>
      <c r="X208" s="220" t="s">
        <v>371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372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33.75" outlineLevel="1" x14ac:dyDescent="0.2">
      <c r="A209" s="218"/>
      <c r="B209" s="219"/>
      <c r="C209" s="253" t="s">
        <v>373</v>
      </c>
      <c r="D209" s="245"/>
      <c r="E209" s="245"/>
      <c r="F209" s="245"/>
      <c r="G209" s="245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305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46" t="str">
        <f>C209</f>
        <v>Geodetické zaměření rohů stavby, stabilizace bodů a sestavení laviček. Vyhotovení protokolu o vytyčení stavby se seznamem souřadnic vytyčených bodů a jejich polohopisnými (S-JTSK) a výškopisnými (Bpv) hodnotami.</v>
      </c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33">
        <v>75</v>
      </c>
      <c r="B210" s="234" t="s">
        <v>374</v>
      </c>
      <c r="C210" s="250" t="s">
        <v>375</v>
      </c>
      <c r="D210" s="235" t="s">
        <v>370</v>
      </c>
      <c r="E210" s="236">
        <v>1</v>
      </c>
      <c r="F210" s="237"/>
      <c r="G210" s="238">
        <f>ROUND(E210*F210,2)</f>
        <v>0</v>
      </c>
      <c r="H210" s="221"/>
      <c r="I210" s="220">
        <f>ROUND(E210*H210,2)</f>
        <v>0</v>
      </c>
      <c r="J210" s="221"/>
      <c r="K210" s="220">
        <f>ROUND(E210*J210,2)</f>
        <v>0</v>
      </c>
      <c r="L210" s="220">
        <v>21</v>
      </c>
      <c r="M210" s="220">
        <f>G210*(1+L210/100)</f>
        <v>0</v>
      </c>
      <c r="N210" s="220">
        <v>0</v>
      </c>
      <c r="O210" s="220">
        <f>ROUND(E210*N210,2)</f>
        <v>0</v>
      </c>
      <c r="P210" s="220">
        <v>0</v>
      </c>
      <c r="Q210" s="220">
        <f>ROUND(E210*P210,2)</f>
        <v>0</v>
      </c>
      <c r="R210" s="220"/>
      <c r="S210" s="220" t="s">
        <v>104</v>
      </c>
      <c r="T210" s="220" t="s">
        <v>300</v>
      </c>
      <c r="U210" s="220">
        <v>0</v>
      </c>
      <c r="V210" s="220">
        <f>ROUND(E210*U210,2)</f>
        <v>0</v>
      </c>
      <c r="W210" s="220"/>
      <c r="X210" s="220" t="s">
        <v>371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372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ht="22.5" outlineLevel="1" x14ac:dyDescent="0.2">
      <c r="A211" s="218"/>
      <c r="B211" s="219"/>
      <c r="C211" s="253" t="s">
        <v>376</v>
      </c>
      <c r="D211" s="245"/>
      <c r="E211" s="245"/>
      <c r="F211" s="245"/>
      <c r="G211" s="245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305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46" t="str">
        <f>C211</f>
        <v>Zaměření a vytýčení stávajících inženýrských sítí v místě stavby z hlediska jejich ochrany při provádění stavby.</v>
      </c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33">
        <v>76</v>
      </c>
      <c r="B212" s="234" t="s">
        <v>377</v>
      </c>
      <c r="C212" s="250" t="s">
        <v>378</v>
      </c>
      <c r="D212" s="235" t="s">
        <v>370</v>
      </c>
      <c r="E212" s="236">
        <v>1</v>
      </c>
      <c r="F212" s="237"/>
      <c r="G212" s="238">
        <f>ROUND(E212*F212,2)</f>
        <v>0</v>
      </c>
      <c r="H212" s="221"/>
      <c r="I212" s="220">
        <f>ROUND(E212*H212,2)</f>
        <v>0</v>
      </c>
      <c r="J212" s="221"/>
      <c r="K212" s="220">
        <f>ROUND(E212*J212,2)</f>
        <v>0</v>
      </c>
      <c r="L212" s="220">
        <v>21</v>
      </c>
      <c r="M212" s="220">
        <f>G212*(1+L212/100)</f>
        <v>0</v>
      </c>
      <c r="N212" s="220">
        <v>0</v>
      </c>
      <c r="O212" s="220">
        <f>ROUND(E212*N212,2)</f>
        <v>0</v>
      </c>
      <c r="P212" s="220">
        <v>0</v>
      </c>
      <c r="Q212" s="220">
        <f>ROUND(E212*P212,2)</f>
        <v>0</v>
      </c>
      <c r="R212" s="220"/>
      <c r="S212" s="220" t="s">
        <v>104</v>
      </c>
      <c r="T212" s="220" t="s">
        <v>300</v>
      </c>
      <c r="U212" s="220">
        <v>0</v>
      </c>
      <c r="V212" s="220">
        <f>ROUND(E212*U212,2)</f>
        <v>0</v>
      </c>
      <c r="W212" s="220"/>
      <c r="X212" s="220" t="s">
        <v>371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379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53" t="s">
        <v>380</v>
      </c>
      <c r="D213" s="245"/>
      <c r="E213" s="245"/>
      <c r="F213" s="245"/>
      <c r="G213" s="245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305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33">
        <v>77</v>
      </c>
      <c r="B214" s="234" t="s">
        <v>381</v>
      </c>
      <c r="C214" s="250" t="s">
        <v>382</v>
      </c>
      <c r="D214" s="235" t="s">
        <v>370</v>
      </c>
      <c r="E214" s="236">
        <v>1</v>
      </c>
      <c r="F214" s="237"/>
      <c r="G214" s="238">
        <f>ROUND(E214*F214,2)</f>
        <v>0</v>
      </c>
      <c r="H214" s="221"/>
      <c r="I214" s="220">
        <f>ROUND(E214*H214,2)</f>
        <v>0</v>
      </c>
      <c r="J214" s="221"/>
      <c r="K214" s="220">
        <f>ROUND(E214*J214,2)</f>
        <v>0</v>
      </c>
      <c r="L214" s="220">
        <v>21</v>
      </c>
      <c r="M214" s="220">
        <f>G214*(1+L214/100)</f>
        <v>0</v>
      </c>
      <c r="N214" s="220">
        <v>0</v>
      </c>
      <c r="O214" s="220">
        <f>ROUND(E214*N214,2)</f>
        <v>0</v>
      </c>
      <c r="P214" s="220">
        <v>0</v>
      </c>
      <c r="Q214" s="220">
        <f>ROUND(E214*P214,2)</f>
        <v>0</v>
      </c>
      <c r="R214" s="220"/>
      <c r="S214" s="220" t="s">
        <v>104</v>
      </c>
      <c r="T214" s="220" t="s">
        <v>300</v>
      </c>
      <c r="U214" s="220">
        <v>0</v>
      </c>
      <c r="V214" s="220">
        <f>ROUND(E214*U214,2)</f>
        <v>0</v>
      </c>
      <c r="W214" s="220"/>
      <c r="X214" s="220" t="s">
        <v>371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383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ht="33.75" outlineLevel="1" x14ac:dyDescent="0.2">
      <c r="A215" s="218"/>
      <c r="B215" s="219"/>
      <c r="C215" s="253" t="s">
        <v>384</v>
      </c>
      <c r="D215" s="245"/>
      <c r="E215" s="245"/>
      <c r="F215" s="245"/>
      <c r="G215" s="245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305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46" t="str">
        <f>C215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215" s="211"/>
      <c r="BC215" s="211"/>
      <c r="BD215" s="211"/>
      <c r="BE215" s="211"/>
      <c r="BF215" s="211"/>
      <c r="BG215" s="211"/>
      <c r="BH215" s="211"/>
    </row>
    <row r="216" spans="1:60" x14ac:dyDescent="0.2">
      <c r="A216" s="227" t="s">
        <v>99</v>
      </c>
      <c r="B216" s="228" t="s">
        <v>73</v>
      </c>
      <c r="C216" s="248" t="s">
        <v>30</v>
      </c>
      <c r="D216" s="229"/>
      <c r="E216" s="230"/>
      <c r="F216" s="231"/>
      <c r="G216" s="232">
        <f>SUMIF(AG217:AG224,"&lt;&gt;NOR",G217:G224)</f>
        <v>0</v>
      </c>
      <c r="H216" s="226"/>
      <c r="I216" s="226">
        <f>SUM(I217:I224)</f>
        <v>0</v>
      </c>
      <c r="J216" s="226"/>
      <c r="K216" s="226">
        <f>SUM(K217:K224)</f>
        <v>0</v>
      </c>
      <c r="L216" s="226"/>
      <c r="M216" s="226">
        <f>SUM(M217:M224)</f>
        <v>0</v>
      </c>
      <c r="N216" s="226"/>
      <c r="O216" s="226">
        <f>SUM(O217:O224)</f>
        <v>0</v>
      </c>
      <c r="P216" s="226"/>
      <c r="Q216" s="226">
        <f>SUM(Q217:Q224)</f>
        <v>0</v>
      </c>
      <c r="R216" s="226"/>
      <c r="S216" s="226"/>
      <c r="T216" s="226"/>
      <c r="U216" s="226"/>
      <c r="V216" s="226">
        <f>SUM(V217:V224)</f>
        <v>0</v>
      </c>
      <c r="W216" s="226"/>
      <c r="X216" s="226"/>
      <c r="AG216" t="s">
        <v>100</v>
      </c>
    </row>
    <row r="217" spans="1:60" outlineLevel="1" x14ac:dyDescent="0.2">
      <c r="A217" s="233">
        <v>78</v>
      </c>
      <c r="B217" s="234" t="s">
        <v>385</v>
      </c>
      <c r="C217" s="250" t="s">
        <v>386</v>
      </c>
      <c r="D217" s="235" t="s">
        <v>370</v>
      </c>
      <c r="E217" s="236">
        <v>1</v>
      </c>
      <c r="F217" s="237"/>
      <c r="G217" s="238">
        <f>ROUND(E217*F217,2)</f>
        <v>0</v>
      </c>
      <c r="H217" s="221"/>
      <c r="I217" s="220">
        <f>ROUND(E217*H217,2)</f>
        <v>0</v>
      </c>
      <c r="J217" s="221"/>
      <c r="K217" s="220">
        <f>ROUND(E217*J217,2)</f>
        <v>0</v>
      </c>
      <c r="L217" s="220">
        <v>21</v>
      </c>
      <c r="M217" s="220">
        <f>G217*(1+L217/100)</f>
        <v>0</v>
      </c>
      <c r="N217" s="220">
        <v>0</v>
      </c>
      <c r="O217" s="220">
        <f>ROUND(E217*N217,2)</f>
        <v>0</v>
      </c>
      <c r="P217" s="220">
        <v>0</v>
      </c>
      <c r="Q217" s="220">
        <f>ROUND(E217*P217,2)</f>
        <v>0</v>
      </c>
      <c r="R217" s="220"/>
      <c r="S217" s="220" t="s">
        <v>104</v>
      </c>
      <c r="T217" s="220" t="s">
        <v>300</v>
      </c>
      <c r="U217" s="220">
        <v>0</v>
      </c>
      <c r="V217" s="220">
        <f>ROUND(E217*U217,2)</f>
        <v>0</v>
      </c>
      <c r="W217" s="220"/>
      <c r="X217" s="220" t="s">
        <v>371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372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ht="33.75" outlineLevel="1" x14ac:dyDescent="0.2">
      <c r="A218" s="218"/>
      <c r="B218" s="219"/>
      <c r="C218" s="253" t="s">
        <v>387</v>
      </c>
      <c r="D218" s="245"/>
      <c r="E218" s="245"/>
      <c r="F218" s="245"/>
      <c r="G218" s="245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305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46" t="str">
        <f>C218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33">
        <v>79</v>
      </c>
      <c r="B219" s="234" t="s">
        <v>388</v>
      </c>
      <c r="C219" s="250" t="s">
        <v>389</v>
      </c>
      <c r="D219" s="235" t="s">
        <v>370</v>
      </c>
      <c r="E219" s="236">
        <v>1</v>
      </c>
      <c r="F219" s="237"/>
      <c r="G219" s="238">
        <f>ROUND(E219*F219,2)</f>
        <v>0</v>
      </c>
      <c r="H219" s="221"/>
      <c r="I219" s="220">
        <f>ROUND(E219*H219,2)</f>
        <v>0</v>
      </c>
      <c r="J219" s="221"/>
      <c r="K219" s="220">
        <f>ROUND(E219*J219,2)</f>
        <v>0</v>
      </c>
      <c r="L219" s="220">
        <v>21</v>
      </c>
      <c r="M219" s="220">
        <f>G219*(1+L219/100)</f>
        <v>0</v>
      </c>
      <c r="N219" s="220">
        <v>0</v>
      </c>
      <c r="O219" s="220">
        <f>ROUND(E219*N219,2)</f>
        <v>0</v>
      </c>
      <c r="P219" s="220">
        <v>0</v>
      </c>
      <c r="Q219" s="220">
        <f>ROUND(E219*P219,2)</f>
        <v>0</v>
      </c>
      <c r="R219" s="220"/>
      <c r="S219" s="220" t="s">
        <v>104</v>
      </c>
      <c r="T219" s="220" t="s">
        <v>300</v>
      </c>
      <c r="U219" s="220">
        <v>0</v>
      </c>
      <c r="V219" s="220">
        <f>ROUND(E219*U219,2)</f>
        <v>0</v>
      </c>
      <c r="W219" s="220"/>
      <c r="X219" s="220" t="s">
        <v>371</v>
      </c>
      <c r="Y219" s="211"/>
      <c r="Z219" s="211"/>
      <c r="AA219" s="211"/>
      <c r="AB219" s="211"/>
      <c r="AC219" s="211"/>
      <c r="AD219" s="211"/>
      <c r="AE219" s="211"/>
      <c r="AF219" s="211"/>
      <c r="AG219" s="211" t="s">
        <v>372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45" outlineLevel="1" x14ac:dyDescent="0.2">
      <c r="A220" s="218"/>
      <c r="B220" s="219"/>
      <c r="C220" s="253" t="s">
        <v>390</v>
      </c>
      <c r="D220" s="245"/>
      <c r="E220" s="245"/>
      <c r="F220" s="245"/>
      <c r="G220" s="245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11"/>
      <c r="Z220" s="211"/>
      <c r="AA220" s="211"/>
      <c r="AB220" s="211"/>
      <c r="AC220" s="211"/>
      <c r="AD220" s="211"/>
      <c r="AE220" s="211"/>
      <c r="AF220" s="211"/>
      <c r="AG220" s="211" t="s">
        <v>305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46" t="str">
        <f>C220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33">
        <v>80</v>
      </c>
      <c r="B221" s="234" t="s">
        <v>391</v>
      </c>
      <c r="C221" s="250" t="s">
        <v>392</v>
      </c>
      <c r="D221" s="235" t="s">
        <v>370</v>
      </c>
      <c r="E221" s="236">
        <v>1</v>
      </c>
      <c r="F221" s="237"/>
      <c r="G221" s="238">
        <f>ROUND(E221*F221,2)</f>
        <v>0</v>
      </c>
      <c r="H221" s="221"/>
      <c r="I221" s="220">
        <f>ROUND(E221*H221,2)</f>
        <v>0</v>
      </c>
      <c r="J221" s="221"/>
      <c r="K221" s="220">
        <f>ROUND(E221*J221,2)</f>
        <v>0</v>
      </c>
      <c r="L221" s="220">
        <v>21</v>
      </c>
      <c r="M221" s="220">
        <f>G221*(1+L221/100)</f>
        <v>0</v>
      </c>
      <c r="N221" s="220">
        <v>0</v>
      </c>
      <c r="O221" s="220">
        <f>ROUND(E221*N221,2)</f>
        <v>0</v>
      </c>
      <c r="P221" s="220">
        <v>0</v>
      </c>
      <c r="Q221" s="220">
        <f>ROUND(E221*P221,2)</f>
        <v>0</v>
      </c>
      <c r="R221" s="220"/>
      <c r="S221" s="220" t="s">
        <v>299</v>
      </c>
      <c r="T221" s="220" t="s">
        <v>300</v>
      </c>
      <c r="U221" s="220">
        <v>0</v>
      </c>
      <c r="V221" s="220">
        <f>ROUND(E221*U221,2)</f>
        <v>0</v>
      </c>
      <c r="W221" s="220"/>
      <c r="X221" s="220" t="s">
        <v>371</v>
      </c>
      <c r="Y221" s="211"/>
      <c r="Z221" s="211"/>
      <c r="AA221" s="211"/>
      <c r="AB221" s="211"/>
      <c r="AC221" s="211"/>
      <c r="AD221" s="211"/>
      <c r="AE221" s="211"/>
      <c r="AF221" s="211"/>
      <c r="AG221" s="211" t="s">
        <v>372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53" t="s">
        <v>393</v>
      </c>
      <c r="D222" s="245"/>
      <c r="E222" s="245"/>
      <c r="F222" s="245"/>
      <c r="G222" s="245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305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33">
        <v>81</v>
      </c>
      <c r="B223" s="234" t="s">
        <v>394</v>
      </c>
      <c r="C223" s="250" t="s">
        <v>395</v>
      </c>
      <c r="D223" s="235" t="s">
        <v>370</v>
      </c>
      <c r="E223" s="236">
        <v>1</v>
      </c>
      <c r="F223" s="237"/>
      <c r="G223" s="238">
        <f>ROUND(E223*F223,2)</f>
        <v>0</v>
      </c>
      <c r="H223" s="221"/>
      <c r="I223" s="220">
        <f>ROUND(E223*H223,2)</f>
        <v>0</v>
      </c>
      <c r="J223" s="221"/>
      <c r="K223" s="220">
        <f>ROUND(E223*J223,2)</f>
        <v>0</v>
      </c>
      <c r="L223" s="220">
        <v>21</v>
      </c>
      <c r="M223" s="220">
        <f>G223*(1+L223/100)</f>
        <v>0</v>
      </c>
      <c r="N223" s="220">
        <v>0</v>
      </c>
      <c r="O223" s="220">
        <f>ROUND(E223*N223,2)</f>
        <v>0</v>
      </c>
      <c r="P223" s="220">
        <v>0</v>
      </c>
      <c r="Q223" s="220">
        <f>ROUND(E223*P223,2)</f>
        <v>0</v>
      </c>
      <c r="R223" s="220"/>
      <c r="S223" s="220" t="s">
        <v>299</v>
      </c>
      <c r="T223" s="220" t="s">
        <v>300</v>
      </c>
      <c r="U223" s="220">
        <v>0</v>
      </c>
      <c r="V223" s="220">
        <f>ROUND(E223*U223,2)</f>
        <v>0</v>
      </c>
      <c r="W223" s="220"/>
      <c r="X223" s="220" t="s">
        <v>371</v>
      </c>
      <c r="Y223" s="211"/>
      <c r="Z223" s="211"/>
      <c r="AA223" s="211"/>
      <c r="AB223" s="211"/>
      <c r="AC223" s="211"/>
      <c r="AD223" s="211"/>
      <c r="AE223" s="211"/>
      <c r="AF223" s="211"/>
      <c r="AG223" s="211" t="s">
        <v>372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ht="22.5" outlineLevel="1" x14ac:dyDescent="0.2">
      <c r="A224" s="218"/>
      <c r="B224" s="219"/>
      <c r="C224" s="253" t="s">
        <v>396</v>
      </c>
      <c r="D224" s="245"/>
      <c r="E224" s="245"/>
      <c r="F224" s="245"/>
      <c r="G224" s="245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2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305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46" t="str">
        <f>C224</f>
        <v>Náklady pro zdárné a kompletní dokončení stavby, které vzniknou např. v souvislosti se zajištěním dalších požadavků zadavatele.</v>
      </c>
      <c r="BB224" s="211"/>
      <c r="BC224" s="211"/>
      <c r="BD224" s="211"/>
      <c r="BE224" s="211"/>
      <c r="BF224" s="211"/>
      <c r="BG224" s="211"/>
      <c r="BH224" s="211"/>
    </row>
    <row r="225" spans="1:33" x14ac:dyDescent="0.2">
      <c r="A225" s="3"/>
      <c r="B225" s="4"/>
      <c r="C225" s="254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AE225">
        <v>15</v>
      </c>
      <c r="AF225">
        <v>21</v>
      </c>
      <c r="AG225" t="s">
        <v>86</v>
      </c>
    </row>
    <row r="226" spans="1:33" x14ac:dyDescent="0.2">
      <c r="A226" s="214"/>
      <c r="B226" s="215" t="s">
        <v>31</v>
      </c>
      <c r="C226" s="255"/>
      <c r="D226" s="216"/>
      <c r="E226" s="217"/>
      <c r="F226" s="217"/>
      <c r="G226" s="247">
        <f>G8+G83+G89+G96+G138+G175+G179+G197+G199+G207+G216</f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AE226">
        <f>SUMIF(L7:L224,AE225,G7:G224)</f>
        <v>0</v>
      </c>
      <c r="AF226">
        <f>SUMIF(L7:L224,AF225,G7:G224)</f>
        <v>0</v>
      </c>
      <c r="AG226" t="s">
        <v>397</v>
      </c>
    </row>
    <row r="227" spans="1:33" x14ac:dyDescent="0.2">
      <c r="A227" s="3"/>
      <c r="B227" s="4"/>
      <c r="C227" s="254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33" x14ac:dyDescent="0.2">
      <c r="C228" s="256"/>
      <c r="D228" s="10"/>
      <c r="AG228" t="s">
        <v>398</v>
      </c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mergeCells count="16">
    <mergeCell ref="C222:G222"/>
    <mergeCell ref="C224:G224"/>
    <mergeCell ref="C209:G209"/>
    <mergeCell ref="C211:G211"/>
    <mergeCell ref="C213:G213"/>
    <mergeCell ref="C215:G215"/>
    <mergeCell ref="C218:G218"/>
    <mergeCell ref="C220:G220"/>
    <mergeCell ref="A1:G1"/>
    <mergeCell ref="C2:G2"/>
    <mergeCell ref="C3:G3"/>
    <mergeCell ref="C4:G4"/>
    <mergeCell ref="C164:G164"/>
    <mergeCell ref="C169:G169"/>
    <mergeCell ref="C202:G202"/>
    <mergeCell ref="C205:G205"/>
  </mergeCells>
  <pageMargins left="0.59055118110236227" right="0.19685039370078741" top="0.78740157480314965" bottom="0.78740157480314965" header="0.31496062992125984" footer="0.31496062992125984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_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'_ 2 Pol'!Názvy_tisku</vt:lpstr>
      <vt:lpstr>oadresa</vt:lpstr>
      <vt:lpstr>Stavba!Objednatel</vt:lpstr>
      <vt:lpstr>Stavba!Objekt</vt:lpstr>
      <vt:lpstr>'_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Novotný</dc:creator>
  <cp:lastModifiedBy>Aleš Novotný</cp:lastModifiedBy>
  <cp:lastPrinted>2019-03-19T12:27:02Z</cp:lastPrinted>
  <dcterms:created xsi:type="dcterms:W3CDTF">2009-04-08T07:15:50Z</dcterms:created>
  <dcterms:modified xsi:type="dcterms:W3CDTF">2020-04-13T04:49:38Z</dcterms:modified>
</cp:coreProperties>
</file>