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boš\Desktop\Stavby 2020\Šilhan\Modlešovice\"/>
    </mc:Choice>
  </mc:AlternateContent>
  <xr:revisionPtr revIDLastSave="0" documentId="8_{2DAEE6C9-4E10-454F-A615-37195B6D5F8E}" xr6:coauthVersionLast="45" xr6:coauthVersionMax="45" xr10:uidLastSave="{00000000-0000-0000-0000-000000000000}"/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Pol'!$A$1:$U$176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G166" i="12"/>
  <c r="AC166" i="12"/>
  <c r="AD166" i="12"/>
  <c r="G8" i="12"/>
  <c r="G9" i="12"/>
  <c r="I9" i="12"/>
  <c r="I8" i="12" s="1"/>
  <c r="K9" i="12"/>
  <c r="M9" i="12"/>
  <c r="O9" i="12"/>
  <c r="Q9" i="12"/>
  <c r="Q8" i="12" s="1"/>
  <c r="U9" i="12"/>
  <c r="G10" i="12"/>
  <c r="M10" i="12" s="1"/>
  <c r="I10" i="12"/>
  <c r="K10" i="12"/>
  <c r="K8" i="12" s="1"/>
  <c r="O10" i="12"/>
  <c r="Q10" i="12"/>
  <c r="U10" i="12"/>
  <c r="U8" i="12" s="1"/>
  <c r="G11" i="12"/>
  <c r="I11" i="12"/>
  <c r="K11" i="12"/>
  <c r="M11" i="12"/>
  <c r="O11" i="12"/>
  <c r="Q11" i="12"/>
  <c r="U11" i="12"/>
  <c r="G13" i="12"/>
  <c r="M13" i="12" s="1"/>
  <c r="I13" i="12"/>
  <c r="K13" i="12"/>
  <c r="O13" i="12"/>
  <c r="O8" i="12" s="1"/>
  <c r="Q13" i="12"/>
  <c r="U13" i="12"/>
  <c r="G15" i="12"/>
  <c r="I15" i="12"/>
  <c r="K15" i="12"/>
  <c r="M15" i="12"/>
  <c r="O15" i="12"/>
  <c r="Q15" i="12"/>
  <c r="U15" i="12"/>
  <c r="G17" i="12"/>
  <c r="M17" i="12" s="1"/>
  <c r="I17" i="12"/>
  <c r="K17" i="12"/>
  <c r="O17" i="12"/>
  <c r="Q17" i="12"/>
  <c r="U17" i="12"/>
  <c r="G29" i="12"/>
  <c r="I29" i="12"/>
  <c r="K29" i="12"/>
  <c r="M29" i="12"/>
  <c r="O29" i="12"/>
  <c r="Q29" i="12"/>
  <c r="U29" i="12"/>
  <c r="G41" i="12"/>
  <c r="M41" i="12" s="1"/>
  <c r="I41" i="12"/>
  <c r="K41" i="12"/>
  <c r="O41" i="12"/>
  <c r="Q41" i="12"/>
  <c r="U41" i="12"/>
  <c r="G44" i="12"/>
  <c r="I44" i="12"/>
  <c r="K44" i="12"/>
  <c r="M44" i="12"/>
  <c r="O44" i="12"/>
  <c r="Q44" i="12"/>
  <c r="U44" i="12"/>
  <c r="G47" i="12"/>
  <c r="M47" i="12" s="1"/>
  <c r="I47" i="12"/>
  <c r="K47" i="12"/>
  <c r="O47" i="12"/>
  <c r="Q47" i="12"/>
  <c r="U47" i="12"/>
  <c r="G50" i="12"/>
  <c r="I50" i="12"/>
  <c r="K50" i="12"/>
  <c r="M50" i="12"/>
  <c r="O50" i="12"/>
  <c r="Q50" i="12"/>
  <c r="U50" i="12"/>
  <c r="G52" i="12"/>
  <c r="M52" i="12" s="1"/>
  <c r="I52" i="12"/>
  <c r="K52" i="12"/>
  <c r="O52" i="12"/>
  <c r="Q52" i="12"/>
  <c r="U52" i="12"/>
  <c r="G55" i="12"/>
  <c r="I55" i="12"/>
  <c r="K55" i="12"/>
  <c r="M55" i="12"/>
  <c r="O55" i="12"/>
  <c r="Q55" i="12"/>
  <c r="U55" i="12"/>
  <c r="G58" i="12"/>
  <c r="M58" i="12" s="1"/>
  <c r="I58" i="12"/>
  <c r="K58" i="12"/>
  <c r="O58" i="12"/>
  <c r="Q58" i="12"/>
  <c r="U58" i="12"/>
  <c r="G60" i="12"/>
  <c r="I60" i="12"/>
  <c r="K60" i="12"/>
  <c r="M60" i="12"/>
  <c r="O60" i="12"/>
  <c r="Q60" i="12"/>
  <c r="U60" i="12"/>
  <c r="G62" i="12"/>
  <c r="M62" i="12" s="1"/>
  <c r="I62" i="12"/>
  <c r="K62" i="12"/>
  <c r="O62" i="12"/>
  <c r="Q62" i="12"/>
  <c r="U62" i="12"/>
  <c r="G64" i="12"/>
  <c r="I64" i="12"/>
  <c r="K64" i="12"/>
  <c r="M64" i="12"/>
  <c r="O64" i="12"/>
  <c r="Q64" i="12"/>
  <c r="U64" i="12"/>
  <c r="G66" i="12"/>
  <c r="M66" i="12" s="1"/>
  <c r="I66" i="12"/>
  <c r="K66" i="12"/>
  <c r="O66" i="12"/>
  <c r="Q66" i="12"/>
  <c r="U66" i="12"/>
  <c r="I68" i="12"/>
  <c r="Q68" i="12"/>
  <c r="G69" i="12"/>
  <c r="G68" i="12" s="1"/>
  <c r="I69" i="12"/>
  <c r="K69" i="12"/>
  <c r="K68" i="12" s="1"/>
  <c r="O69" i="12"/>
  <c r="O68" i="12" s="1"/>
  <c r="Q69" i="12"/>
  <c r="U69" i="12"/>
  <c r="U68" i="12" s="1"/>
  <c r="G72" i="12"/>
  <c r="M72" i="12" s="1"/>
  <c r="M71" i="12" s="1"/>
  <c r="I72" i="12"/>
  <c r="K72" i="12"/>
  <c r="K71" i="12" s="1"/>
  <c r="O72" i="12"/>
  <c r="O71" i="12" s="1"/>
  <c r="Q72" i="12"/>
  <c r="U72" i="12"/>
  <c r="U71" i="12" s="1"/>
  <c r="G76" i="12"/>
  <c r="I76" i="12"/>
  <c r="K76" i="12"/>
  <c r="M76" i="12"/>
  <c r="O76" i="12"/>
  <c r="Q76" i="12"/>
  <c r="U76" i="12"/>
  <c r="G78" i="12"/>
  <c r="M78" i="12" s="1"/>
  <c r="I78" i="12"/>
  <c r="K78" i="12"/>
  <c r="O78" i="12"/>
  <c r="Q78" i="12"/>
  <c r="U78" i="12"/>
  <c r="G79" i="12"/>
  <c r="I79" i="12"/>
  <c r="I71" i="12" s="1"/>
  <c r="K79" i="12"/>
  <c r="M79" i="12"/>
  <c r="O79" i="12"/>
  <c r="Q79" i="12"/>
  <c r="Q71" i="12" s="1"/>
  <c r="U79" i="12"/>
  <c r="G80" i="12"/>
  <c r="M80" i="12" s="1"/>
  <c r="I80" i="12"/>
  <c r="K80" i="12"/>
  <c r="O80" i="12"/>
  <c r="Q80" i="12"/>
  <c r="U80" i="12"/>
  <c r="G82" i="12"/>
  <c r="G81" i="12" s="1"/>
  <c r="I82" i="12"/>
  <c r="K82" i="12"/>
  <c r="K81" i="12" s="1"/>
  <c r="O82" i="12"/>
  <c r="O81" i="12" s="1"/>
  <c r="Q82" i="12"/>
  <c r="U82" i="12"/>
  <c r="U81" i="12" s="1"/>
  <c r="G85" i="12"/>
  <c r="I85" i="12"/>
  <c r="I81" i="12" s="1"/>
  <c r="K85" i="12"/>
  <c r="M85" i="12"/>
  <c r="O85" i="12"/>
  <c r="Q85" i="12"/>
  <c r="Q81" i="12" s="1"/>
  <c r="U85" i="12"/>
  <c r="G89" i="12"/>
  <c r="M89" i="12" s="1"/>
  <c r="I89" i="12"/>
  <c r="K89" i="12"/>
  <c r="O89" i="12"/>
  <c r="Q89" i="12"/>
  <c r="U89" i="12"/>
  <c r="G94" i="12"/>
  <c r="I94" i="12"/>
  <c r="K94" i="12"/>
  <c r="M94" i="12"/>
  <c r="O94" i="12"/>
  <c r="Q94" i="12"/>
  <c r="U94" i="12"/>
  <c r="G99" i="12"/>
  <c r="M99" i="12" s="1"/>
  <c r="I99" i="12"/>
  <c r="K99" i="12"/>
  <c r="O99" i="12"/>
  <c r="Q99" i="12"/>
  <c r="U99" i="12"/>
  <c r="G101" i="12"/>
  <c r="I101" i="12"/>
  <c r="K101" i="12"/>
  <c r="M101" i="12"/>
  <c r="O101" i="12"/>
  <c r="Q101" i="12"/>
  <c r="U101" i="12"/>
  <c r="G103" i="12"/>
  <c r="M103" i="12" s="1"/>
  <c r="I103" i="12"/>
  <c r="K103" i="12"/>
  <c r="O103" i="12"/>
  <c r="Q103" i="12"/>
  <c r="U103" i="12"/>
  <c r="G106" i="12"/>
  <c r="I106" i="12"/>
  <c r="K106" i="12"/>
  <c r="M106" i="12"/>
  <c r="O106" i="12"/>
  <c r="Q106" i="12"/>
  <c r="U106" i="12"/>
  <c r="G108" i="12"/>
  <c r="M108" i="12" s="1"/>
  <c r="I108" i="12"/>
  <c r="K108" i="12"/>
  <c r="O108" i="12"/>
  <c r="Q108" i="12"/>
  <c r="U108" i="12"/>
  <c r="I110" i="12"/>
  <c r="Q110" i="12"/>
  <c r="G111" i="12"/>
  <c r="M111" i="12" s="1"/>
  <c r="M110" i="12" s="1"/>
  <c r="I111" i="12"/>
  <c r="K111" i="12"/>
  <c r="K110" i="12" s="1"/>
  <c r="O111" i="12"/>
  <c r="O110" i="12" s="1"/>
  <c r="Q111" i="12"/>
  <c r="U111" i="12"/>
  <c r="U110" i="12" s="1"/>
  <c r="G114" i="12"/>
  <c r="G113" i="12" s="1"/>
  <c r="I114" i="12"/>
  <c r="K114" i="12"/>
  <c r="K113" i="12" s="1"/>
  <c r="O114" i="12"/>
  <c r="O113" i="12" s="1"/>
  <c r="Q114" i="12"/>
  <c r="U114" i="12"/>
  <c r="U113" i="12" s="1"/>
  <c r="G116" i="12"/>
  <c r="I116" i="12"/>
  <c r="I113" i="12" s="1"/>
  <c r="K116" i="12"/>
  <c r="M116" i="12"/>
  <c r="O116" i="12"/>
  <c r="Q116" i="12"/>
  <c r="Q113" i="12" s="1"/>
  <c r="U116" i="12"/>
  <c r="G118" i="12"/>
  <c r="M118" i="12" s="1"/>
  <c r="I118" i="12"/>
  <c r="K118" i="12"/>
  <c r="O118" i="12"/>
  <c r="Q118" i="12"/>
  <c r="U118" i="12"/>
  <c r="G120" i="12"/>
  <c r="I120" i="12"/>
  <c r="K120" i="12"/>
  <c r="M120" i="12"/>
  <c r="O120" i="12"/>
  <c r="Q120" i="12"/>
  <c r="U120" i="12"/>
  <c r="G123" i="12"/>
  <c r="M123" i="12" s="1"/>
  <c r="I123" i="12"/>
  <c r="K123" i="12"/>
  <c r="O123" i="12"/>
  <c r="Q123" i="12"/>
  <c r="U123" i="12"/>
  <c r="G125" i="12"/>
  <c r="I125" i="12"/>
  <c r="K125" i="12"/>
  <c r="M125" i="12"/>
  <c r="O125" i="12"/>
  <c r="Q125" i="12"/>
  <c r="U125" i="12"/>
  <c r="G127" i="12"/>
  <c r="M127" i="12" s="1"/>
  <c r="I127" i="12"/>
  <c r="K127" i="12"/>
  <c r="O127" i="12"/>
  <c r="Q127" i="12"/>
  <c r="U127" i="12"/>
  <c r="I129" i="12"/>
  <c r="Q129" i="12"/>
  <c r="G130" i="12"/>
  <c r="G129" i="12" s="1"/>
  <c r="I130" i="12"/>
  <c r="K130" i="12"/>
  <c r="K129" i="12" s="1"/>
  <c r="O130" i="12"/>
  <c r="O129" i="12" s="1"/>
  <c r="Q130" i="12"/>
  <c r="U130" i="12"/>
  <c r="U129" i="12" s="1"/>
  <c r="I133" i="12"/>
  <c r="Q133" i="12"/>
  <c r="G134" i="12"/>
  <c r="M134" i="12" s="1"/>
  <c r="M133" i="12" s="1"/>
  <c r="I134" i="12"/>
  <c r="K134" i="12"/>
  <c r="K133" i="12" s="1"/>
  <c r="O134" i="12"/>
  <c r="O133" i="12" s="1"/>
  <c r="Q134" i="12"/>
  <c r="U134" i="12"/>
  <c r="U133" i="12" s="1"/>
  <c r="G137" i="12"/>
  <c r="G136" i="12" s="1"/>
  <c r="I137" i="12"/>
  <c r="K137" i="12"/>
  <c r="K136" i="12" s="1"/>
  <c r="O137" i="12"/>
  <c r="O136" i="12" s="1"/>
  <c r="Q137" i="12"/>
  <c r="U137" i="12"/>
  <c r="U136" i="12" s="1"/>
  <c r="G140" i="12"/>
  <c r="I140" i="12"/>
  <c r="I136" i="12" s="1"/>
  <c r="K140" i="12"/>
  <c r="M140" i="12"/>
  <c r="O140" i="12"/>
  <c r="Q140" i="12"/>
  <c r="Q136" i="12" s="1"/>
  <c r="U140" i="12"/>
  <c r="G143" i="12"/>
  <c r="M143" i="12" s="1"/>
  <c r="I143" i="12"/>
  <c r="K143" i="12"/>
  <c r="O143" i="12"/>
  <c r="Q143" i="12"/>
  <c r="U143" i="12"/>
  <c r="G146" i="12"/>
  <c r="I146" i="12"/>
  <c r="K146" i="12"/>
  <c r="M146" i="12"/>
  <c r="O146" i="12"/>
  <c r="Q146" i="12"/>
  <c r="U146" i="12"/>
  <c r="G149" i="12"/>
  <c r="K149" i="12"/>
  <c r="O149" i="12"/>
  <c r="U149" i="12"/>
  <c r="G150" i="12"/>
  <c r="I150" i="12"/>
  <c r="I149" i="12" s="1"/>
  <c r="K150" i="12"/>
  <c r="M150" i="12"/>
  <c r="M149" i="12" s="1"/>
  <c r="O150" i="12"/>
  <c r="Q150" i="12"/>
  <c r="Q149" i="12" s="1"/>
  <c r="U150" i="12"/>
  <c r="K151" i="12"/>
  <c r="U151" i="12"/>
  <c r="G152" i="12"/>
  <c r="I152" i="12"/>
  <c r="I151" i="12" s="1"/>
  <c r="K152" i="12"/>
  <c r="M152" i="12"/>
  <c r="O152" i="12"/>
  <c r="Q152" i="12"/>
  <c r="Q151" i="12" s="1"/>
  <c r="U152" i="12"/>
  <c r="G154" i="12"/>
  <c r="G151" i="12" s="1"/>
  <c r="I154" i="12"/>
  <c r="K154" i="12"/>
  <c r="O154" i="12"/>
  <c r="O151" i="12" s="1"/>
  <c r="Q154" i="12"/>
  <c r="U154" i="12"/>
  <c r="G156" i="12"/>
  <c r="M156" i="12" s="1"/>
  <c r="I156" i="12"/>
  <c r="K156" i="12"/>
  <c r="K155" i="12" s="1"/>
  <c r="O156" i="12"/>
  <c r="O155" i="12" s="1"/>
  <c r="Q156" i="12"/>
  <c r="U156" i="12"/>
  <c r="U155" i="12" s="1"/>
  <c r="G157" i="12"/>
  <c r="I157" i="12"/>
  <c r="K157" i="12"/>
  <c r="M157" i="12"/>
  <c r="O157" i="12"/>
  <c r="Q157" i="12"/>
  <c r="U157" i="12"/>
  <c r="G158" i="12"/>
  <c r="M158" i="12" s="1"/>
  <c r="I158" i="12"/>
  <c r="K158" i="12"/>
  <c r="O158" i="12"/>
  <c r="Q158" i="12"/>
  <c r="U158" i="12"/>
  <c r="G159" i="12"/>
  <c r="I159" i="12"/>
  <c r="I155" i="12" s="1"/>
  <c r="K159" i="12"/>
  <c r="M159" i="12"/>
  <c r="O159" i="12"/>
  <c r="Q159" i="12"/>
  <c r="Q155" i="12" s="1"/>
  <c r="U159" i="12"/>
  <c r="G160" i="12"/>
  <c r="M160" i="12" s="1"/>
  <c r="I160" i="12"/>
  <c r="K160" i="12"/>
  <c r="O160" i="12"/>
  <c r="Q160" i="12"/>
  <c r="U160" i="12"/>
  <c r="G161" i="12"/>
  <c r="I161" i="12"/>
  <c r="K161" i="12"/>
  <c r="M161" i="12"/>
  <c r="O161" i="12"/>
  <c r="Q161" i="12"/>
  <c r="U161" i="12"/>
  <c r="G162" i="12"/>
  <c r="M162" i="12" s="1"/>
  <c r="I162" i="12"/>
  <c r="K162" i="12"/>
  <c r="O162" i="12"/>
  <c r="Q162" i="12"/>
  <c r="U162" i="12"/>
  <c r="G163" i="12"/>
  <c r="I163" i="12"/>
  <c r="K163" i="12"/>
  <c r="M163" i="12"/>
  <c r="O163" i="12"/>
  <c r="Q163" i="12"/>
  <c r="U163" i="12"/>
  <c r="G164" i="12"/>
  <c r="M164" i="12" s="1"/>
  <c r="I164" i="12"/>
  <c r="K164" i="12"/>
  <c r="O164" i="12"/>
  <c r="Q164" i="12"/>
  <c r="U164" i="12"/>
  <c r="I20" i="1"/>
  <c r="I19" i="1"/>
  <c r="I18" i="1"/>
  <c r="I17" i="1"/>
  <c r="I16" i="1"/>
  <c r="I59" i="1"/>
  <c r="G27" i="1"/>
  <c r="F40" i="1"/>
  <c r="G40" i="1"/>
  <c r="G25" i="1" s="1"/>
  <c r="G26" i="1" s="1"/>
  <c r="H39" i="1"/>
  <c r="I39" i="1" s="1"/>
  <c r="I40" i="1" s="1"/>
  <c r="J39" i="1" s="1"/>
  <c r="J40" i="1" s="1"/>
  <c r="J28" i="1"/>
  <c r="J26" i="1"/>
  <c r="G38" i="1"/>
  <c r="F38" i="1"/>
  <c r="J23" i="1"/>
  <c r="J24" i="1"/>
  <c r="J25" i="1"/>
  <c r="J27" i="1"/>
  <c r="E24" i="1"/>
  <c r="E26" i="1"/>
  <c r="G28" i="1" l="1"/>
  <c r="G23" i="1"/>
  <c r="M155" i="12"/>
  <c r="M8" i="12"/>
  <c r="G155" i="12"/>
  <c r="M154" i="12"/>
  <c r="M151" i="12" s="1"/>
  <c r="M137" i="12"/>
  <c r="M136" i="12" s="1"/>
  <c r="G133" i="12"/>
  <c r="M130" i="12"/>
  <c r="M129" i="12" s="1"/>
  <c r="M114" i="12"/>
  <c r="M113" i="12" s="1"/>
  <c r="G110" i="12"/>
  <c r="M82" i="12"/>
  <c r="M81" i="12" s="1"/>
  <c r="G71" i="12"/>
  <c r="M69" i="12"/>
  <c r="M68" i="12" s="1"/>
  <c r="I21" i="1"/>
  <c r="H40" i="1"/>
  <c r="G24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<sst xmlns="http://schemas.openxmlformats.org/spreadsheetml/2006/main" count="608" uniqueCount="293">
  <si>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</si>
  <si>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</si>
  <si>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</si>
  <si>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</si>
  <si>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</si>
  <si>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</si>
  <si>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</si>
  <si>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</si>
  <si>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</si>
  <si>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</si>
  <si>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</si>
  <si>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</si>
  <si>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</si>
  <si>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</si>
  <si>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</si>
  <si>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</si>
  <si>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</si>
  <si>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</si>
  <si>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</si>
  <si>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</si>
  <si>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</si>
  <si>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</si>
  <si>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</si>
  <si>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</si>
  <si>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</si>
  <si>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</si>
  <si>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</si>
  <si>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</si>
  <si>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</si>
  <si>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</si>
  <si>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</si>
  <si>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</si>
  <si>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</si>
  <si>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</si>
  <si>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</si>
  <si>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</si>
  <si>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</si>
  <si>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</si>
  <si>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</si>
  <si>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</si>
  <si>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</si>
  <si>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</si>
  <si>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</si>
  <si>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Modlešovice</t>
  </si>
  <si>
    <t>Rozpočet:</t>
  </si>
  <si>
    <t>Misto</t>
  </si>
  <si>
    <t>Oprava vodní nádrže na p.č. 102/9 k.ú. Modlešovice</t>
  </si>
  <si>
    <t>Město Strakonice</t>
  </si>
  <si>
    <t>Velké náměstí 2</t>
  </si>
  <si>
    <t>Strakonice</t>
  </si>
  <si>
    <t>38621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</si>
  <si>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</si>
  <si>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</si>
  <si>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</si>
  <si>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</si>
  <si>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</si>
  <si>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</si>
  <si>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</si>
  <si>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</si>
  <si>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</si>
  <si>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</si>
  <si>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</si>
  <si>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</si>
  <si>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62</t>
  </si>
  <si>
    <t>Upravy povrchů vnější</t>
  </si>
  <si>
    <t>8</t>
  </si>
  <si>
    <t>Trubní vedení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</si>
  <si>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</si>
  <si>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</si>
  <si>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</si>
  <si>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</si>
  <si>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</si>
  <si>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</si>
  <si>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</si>
  <si>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</si>
  <si>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</si>
  <si>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</si>
  <si>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</si>
  <si>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</si>
  <si>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</si>
  <si>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</si>
  <si>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</si>
  <si>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</si>
  <si>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</si>
  <si>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</si>
  <si>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</si>
  <si>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</si>
  <si>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</si>
  <si>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</si>
  <si>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</si>
  <si>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</si>
  <si>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</si>
  <si>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</si>
  <si>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</si>
  <si>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</si>
  <si>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</si>
  <si>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</si>
  <si>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</si>
  <si>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</si>
  <si>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</si>
  <si>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</si>
  <si>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</si>
  <si>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</si>
  <si>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</si>
  <si>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</si>
  <si>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</si>
  <si>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115100001RA0</t>
  </si>
  <si>
    <t>Čerpání vody na výšku 10 m, do 500 l</t>
  </si>
  <si>
    <t>h</t>
  </si>
  <si>
    <t>POL2_0</t>
  </si>
  <si>
    <t>115001103R00</t>
  </si>
  <si>
    <t>Převedení vody potrubím o průměru do DN 200 mm</t>
  </si>
  <si>
    <t>m</t>
  </si>
  <si>
    <t>POL1_0</t>
  </si>
  <si>
    <t>121101103R00</t>
  </si>
  <si>
    <t>Sejmutí ornice s přemístěním přes 100 do 250 m</t>
  </si>
  <si>
    <t>m3</t>
  </si>
  <si>
    <t>351,55*0,2</t>
  </si>
  <si>
    <t>VV</t>
  </si>
  <si>
    <t>181300012RA0</t>
  </si>
  <si>
    <t>Rozprostření ornice v rovině tloušťka 20 cm</t>
  </si>
  <si>
    <t>m2</t>
  </si>
  <si>
    <t>351,55</t>
  </si>
  <si>
    <t>113151111R00</t>
  </si>
  <si>
    <t>Rozebrání ploch z panelů</t>
  </si>
  <si>
    <t>rozebrní stávajících panelů:866,27</t>
  </si>
  <si>
    <t>122301101R00</t>
  </si>
  <si>
    <t>Odkopávky nezapažené v hor. 4 do 100 m3</t>
  </si>
  <si>
    <t>dno zdrže:418,2*0,24</t>
  </si>
  <si>
    <t>svahy zdrže:299,58*0,45</t>
  </si>
  <si>
    <t>patka svahů zdrže:0,6*0,6*63,61</t>
  </si>
  <si>
    <t>dlažba svahů:354,012*0,55</t>
  </si>
  <si>
    <t>opěrná zeď:35,1288+15,32</t>
  </si>
  <si>
    <t>chodník:90,72*0,6*0,4</t>
  </si>
  <si>
    <t>bezpečnostní přeliv:(21,62+22,82)*0,7</t>
  </si>
  <si>
    <t>23,04*1,6</t>
  </si>
  <si>
    <t>bezpečnostní přeliv - práh:0,6*0,4*4,6</t>
  </si>
  <si>
    <t>vzdouvací zařízení-práh:0,5*0,6*3,7</t>
  </si>
  <si>
    <t>vzdouvací zařízení:3,5*3,7*0,55</t>
  </si>
  <si>
    <t>122301109R00</t>
  </si>
  <si>
    <t>Příplatek za lepivost - odkopávky v hor. 4</t>
  </si>
  <si>
    <t>132301211R00</t>
  </si>
  <si>
    <t>Hloubení rýh š.do 200 cm hor.4 do 100 m3, STROJNĚ</t>
  </si>
  <si>
    <t>odtokové potrubí:13,92*1,8*2,76</t>
  </si>
  <si>
    <t>nátokové potrubí:36,08*1,2*1,2</t>
  </si>
  <si>
    <t>132301219R00</t>
  </si>
  <si>
    <t>Příplatek za lepivost - hloubení rýh 200cm v hor.4</t>
  </si>
  <si>
    <t>174101101R00</t>
  </si>
  <si>
    <t>Zásyp jam, rýh, šachet se zhutněním</t>
  </si>
  <si>
    <t>odtokové potrubí:13,92*1,8*2,76-(0,9*0,9*13,92)</t>
  </si>
  <si>
    <t>nátokové potrubí:36,08*1,2*1,2-(36,08*1,2*0,65)</t>
  </si>
  <si>
    <t>171101102R00</t>
  </si>
  <si>
    <t>Uložení sypaniny do násypů zhutněných na 96% PS</t>
  </si>
  <si>
    <t>doplnění hráze za opěrnou zdí:2,4*23</t>
  </si>
  <si>
    <t>151101102R00</t>
  </si>
  <si>
    <t>Pažení a rozepření stěn rýh - příložné - hl.do 4 m</t>
  </si>
  <si>
    <t>odtokové potrubí:13,92*2*2,76</t>
  </si>
  <si>
    <t>nátokové potrubí:36,08*1,2*2</t>
  </si>
  <si>
    <t>151101112R00</t>
  </si>
  <si>
    <t>Odstranění pažení stěn rýh - příložné - hl. do 4 m</t>
  </si>
  <si>
    <t>175100020RA0</t>
  </si>
  <si>
    <t>Obsyp potrubí pískem</t>
  </si>
  <si>
    <t>nátokové potrubí:36,08*1,2*0,55-(3,14*0,125*0,125*36,08)</t>
  </si>
  <si>
    <t>167101102R00</t>
  </si>
  <si>
    <t>Nakládání výkopku z hor.1-4 v množství nad 100 m3</t>
  </si>
  <si>
    <t>přebytečná zemina:602,3153+121,1098-81,6922-55,2</t>
  </si>
  <si>
    <t>162701101R00</t>
  </si>
  <si>
    <t>Vodorovné přemístění výkopku z hor.1-4 do 6000 m</t>
  </si>
  <si>
    <t>171201201R00</t>
  </si>
  <si>
    <t>Uložení sypaniny na skl.-sypanina na výšku přes 2m</t>
  </si>
  <si>
    <t>199000002R00</t>
  </si>
  <si>
    <t>Poplatek za skládku horniny 1- 4</t>
  </si>
  <si>
    <t>270210112R00</t>
  </si>
  <si>
    <t>Zdivo základové z lom.kamene, výplňové na MC 15</t>
  </si>
  <si>
    <t>opěrná stěna - základ:1,4*1,2*20,91</t>
  </si>
  <si>
    <t>380320040RAA</t>
  </si>
  <si>
    <t>Kompletní konstrukce ze železobetonu C 20/25, bednění a odbednění, výztuž 90 kg/m3</t>
  </si>
  <si>
    <t>panely na dno zdrže - nadbetonávka:139*0,1</t>
  </si>
  <si>
    <t>betonová deska dna zdrže:279,2*0,1</t>
  </si>
  <si>
    <t>podkladní beton odtokového potrubí:0,1*1,2*13,92</t>
  </si>
  <si>
    <t>327213233R00</t>
  </si>
  <si>
    <t>Zdi nadzák.opěrné z lom.kam.rubové,se spár., MC 15</t>
  </si>
  <si>
    <t>opěrná stěna:1,0*2,603*20,91</t>
  </si>
  <si>
    <t>R 001</t>
  </si>
  <si>
    <t>Kompletní dodávka a montáž požeráku dle PD včetně, založení a příslušenství</t>
  </si>
  <si>
    <t>kpl</t>
  </si>
  <si>
    <t>R 002</t>
  </si>
  <si>
    <t>Bentonitový pásek -, těsnění u požeráku</t>
  </si>
  <si>
    <t>R 003</t>
  </si>
  <si>
    <t>Hradítka vzdouvací, zařízení</t>
  </si>
  <si>
    <t>465922213R00</t>
  </si>
  <si>
    <t>Kladení panelů, tl.do 20 cm, výplň MC</t>
  </si>
  <si>
    <t>panely na dno zdrže:139</t>
  </si>
  <si>
    <t>západní strana:66,7</t>
  </si>
  <si>
    <t>451571111R00</t>
  </si>
  <si>
    <t>Lože dlažby ze štěrkopísků tl. do 10 cm</t>
  </si>
  <si>
    <t>pod betonovou desku dna zdrže:279,2</t>
  </si>
  <si>
    <t>465513427R00</t>
  </si>
  <si>
    <t>Dlažba z kamene na MC,s vyspár.MCs, tl.do 40 cm</t>
  </si>
  <si>
    <t>svahy zdrže:299,58</t>
  </si>
  <si>
    <t>chodník:90,72*0,6</t>
  </si>
  <si>
    <t>bezpečnostní přeliv:21,62+22,82</t>
  </si>
  <si>
    <t>vzdouvací zařízení:3,5*3,7</t>
  </si>
  <si>
    <t>451571112R00</t>
  </si>
  <si>
    <t>Lože dlažby ze štěrkopísků tl. do 15 cm</t>
  </si>
  <si>
    <t>461211111R00</t>
  </si>
  <si>
    <t>Patka z lom. kamene na MC 10, průřez do 0,40 m2</t>
  </si>
  <si>
    <t>svahy zdrže:0,6*0,6*63,61</t>
  </si>
  <si>
    <t>464511122R00</t>
  </si>
  <si>
    <t>Pohoz z kamene záhozového do 200 kg z terénu</t>
  </si>
  <si>
    <t>bezpečnostní přeliv:23,04*1,0</t>
  </si>
  <si>
    <t>452318510R00</t>
  </si>
  <si>
    <t>Zajišťovací práh z betonu s patkami i bez patek</t>
  </si>
  <si>
    <t>bezpečnostní přeliv:0,6*0,4*4,6</t>
  </si>
  <si>
    <t>vzdouvací zařízení:0,5*0,6*3,7</t>
  </si>
  <si>
    <t>465210123R00</t>
  </si>
  <si>
    <t>Schody z lom. kam. tl.30 cm na MC, zalití spár MC</t>
  </si>
  <si>
    <t>schodiště:2,7+4,6</t>
  </si>
  <si>
    <t>451572111R00</t>
  </si>
  <si>
    <t>Lože pod potrubí z kameniva těženého 0 - 4 mm</t>
  </si>
  <si>
    <t>nátokové potrubí:36,08*1,2*0,1</t>
  </si>
  <si>
    <t>627991037R00</t>
  </si>
  <si>
    <t xml:space="preserve">Těsnění spár zatmelením </t>
  </si>
  <si>
    <t>dilatační spáry dna zdrže:25</t>
  </si>
  <si>
    <t>899623171R00</t>
  </si>
  <si>
    <t>Obetonování potrubí nebo zdiva stok betonem C25/30</t>
  </si>
  <si>
    <t>odtokové potrubí:0,9*0,9*13,92-(0,15*0,15*3,14*13,92)</t>
  </si>
  <si>
    <t>899643111R00</t>
  </si>
  <si>
    <t>Bednění pro obetonování potrubí v otevřeném výkopu</t>
  </si>
  <si>
    <t>odtokové potrubí:2*0,9*13,92</t>
  </si>
  <si>
    <t>894410010RAD</t>
  </si>
  <si>
    <t>Šachta z betonových dílců pro DN 300, výška vstupu do 3,1 m</t>
  </si>
  <si>
    <t>kus</t>
  </si>
  <si>
    <t>odtokové potrubí:1</t>
  </si>
  <si>
    <t>871373121R00</t>
  </si>
  <si>
    <t>Montáž trub z plastu, gumový kroužek, do DN 300</t>
  </si>
  <si>
    <t>odtokové potrubí:13,92</t>
  </si>
  <si>
    <t>nátokové potrubí:36,08</t>
  </si>
  <si>
    <t>286142621R</t>
  </si>
  <si>
    <t>Trubka kanalizač. min. SN 8 300x6000 mm PP, žebrovaná</t>
  </si>
  <si>
    <t>POL3_0</t>
  </si>
  <si>
    <t>odtokové potrubí:2</t>
  </si>
  <si>
    <t>286142623R</t>
  </si>
  <si>
    <t>Trubka kanalizač. min. SN 8 300x3000 mm PP, žebrovaná, PP</t>
  </si>
  <si>
    <t>286142591R</t>
  </si>
  <si>
    <t>Trubka kanalizač. SN 10 250x6000 mm PP, žebrovaná, PP</t>
  </si>
  <si>
    <t>nátokové potrubí:6</t>
  </si>
  <si>
    <t>938901101R00</t>
  </si>
  <si>
    <t>Očištění dlažby z lom.kam./ bet. desek (panelů)</t>
  </si>
  <si>
    <t>východní strana:66,7</t>
  </si>
  <si>
    <t>960321271R00</t>
  </si>
  <si>
    <t>Bourání konstrukcí ze železobetonu</t>
  </si>
  <si>
    <t>stávající požerák a lávka:3,491</t>
  </si>
  <si>
    <t>979086112R00</t>
  </si>
  <si>
    <t>Nakládání nebo překládání suti a vybouraných hmot</t>
  </si>
  <si>
    <t>t</t>
  </si>
  <si>
    <t>přebytečné panely na skládku:211,13</t>
  </si>
  <si>
    <t>stávající žb objekty:9,95</t>
  </si>
  <si>
    <t>979082318R00</t>
  </si>
  <si>
    <t>Vodorovná doprava suti a hmot po suchu do 6000 m</t>
  </si>
  <si>
    <t>979093111R00</t>
  </si>
  <si>
    <t>Uložení suti na skládku bez zhutnění</t>
  </si>
  <si>
    <t>979990103R00</t>
  </si>
  <si>
    <t>Poplatek za skládku suti - beton</t>
  </si>
  <si>
    <t>998331011R00</t>
  </si>
  <si>
    <t>Přesun hmot pro nádrže</t>
  </si>
  <si>
    <t>460030081RT3</t>
  </si>
  <si>
    <t>Řezání spáry v betonu, hloubka do 5 cm</t>
  </si>
  <si>
    <t>460620006RT1</t>
  </si>
  <si>
    <t>Osetí povrchu trávou, včetně dodávky osiva</t>
  </si>
  <si>
    <t>005111020R</t>
  </si>
  <si>
    <t>Vytyčení stavby</t>
  </si>
  <si>
    <t>Soubor</t>
  </si>
  <si>
    <t>005211080R</t>
  </si>
  <si>
    <t xml:space="preserve">Bezpečnostní a hygienická opatření na staveništi 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</si>
  <si>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</si>
  <si>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</si>
  <si>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</si>
  <si>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</si>
  <si>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</si>
  <si>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</si>
  <si>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004111010R</t>
  </si>
  <si>
    <t>Průzkumné práce - práce geotechnika</t>
  </si>
  <si>
    <t>005231040R</t>
  </si>
  <si>
    <t>Provozní řády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</si>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</sst>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6" fillId="0" borderId="33" xfId="0" applyNumberFormat="1" applyFont="1" applyBorder="1" applyAlignment="1">
      <alignment vertical="top" shrinkToFit="1"/>
    </xf>
    <xf numFmtId="174" fontId="17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29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SUMIF(F47:F58,A16,I47:I58)+SUMIF(F47:F58,"PSU",I47:I58)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SUMIF(F47:F58,A17,I47:I58)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SUMIF(F47:F58,A18,I47:I58)</f>
        <v>0</v>
      </c>
      <c r="J18" s="93"/>
    </row>
    <row r="19" spans="1:10" ht="23.25" customHeight="1" x14ac:dyDescent="0.2">
      <c r="A19" s="193" t="s">
        <v>77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SUMIF(F47:F58,A19,I47:I58)</f>
        <v>0</v>
      </c>
      <c r="J19" s="93"/>
    </row>
    <row r="20" spans="1:10" ht="23.25" customHeight="1" x14ac:dyDescent="0.2">
      <c r="A20" s="193" t="s">
        <v>78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SUMIF(F47:F58,A20,I47:I58)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Pol'!AC166</f>
        <v>0</v>
      </c>
      <c r="G39" s="148">
        <f>' Pol'!AD166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51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53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54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55</v>
      </c>
      <c r="C47" s="175" t="s">
        <v>56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57</v>
      </c>
      <c r="C48" s="165" t="s">
        <v>58</v>
      </c>
      <c r="D48" s="167"/>
      <c r="E48" s="167"/>
      <c r="F48" s="183" t="s">
        <v>23</v>
      </c>
      <c r="G48" s="184"/>
      <c r="H48" s="184"/>
      <c r="I48" s="185">
        <f>' Pol'!G68</f>
        <v>0</v>
      </c>
      <c r="J48" s="185"/>
    </row>
    <row r="49" spans="1:10" ht="25.5" customHeight="1" x14ac:dyDescent="0.2">
      <c r="A49" s="163"/>
      <c r="B49" s="166" t="s">
        <v>59</v>
      </c>
      <c r="C49" s="165" t="s">
        <v>60</v>
      </c>
      <c r="D49" s="167"/>
      <c r="E49" s="167"/>
      <c r="F49" s="183" t="s">
        <v>23</v>
      </c>
      <c r="G49" s="184"/>
      <c r="H49" s="184"/>
      <c r="I49" s="185">
        <f>' Pol'!G71</f>
        <v>0</v>
      </c>
      <c r="J49" s="185"/>
    </row>
    <row r="50" spans="1:10" ht="25.5" customHeight="1" x14ac:dyDescent="0.2">
      <c r="A50" s="163"/>
      <c r="B50" s="166" t="s">
        <v>61</v>
      </c>
      <c r="C50" s="165" t="s">
        <v>62</v>
      </c>
      <c r="D50" s="167"/>
      <c r="E50" s="167"/>
      <c r="F50" s="183" t="s">
        <v>23</v>
      </c>
      <c r="G50" s="184"/>
      <c r="H50" s="184"/>
      <c r="I50" s="185">
        <f>' Pol'!G81</f>
        <v>0</v>
      </c>
      <c r="J50" s="185"/>
    </row>
    <row r="51" spans="1:10" ht="25.5" customHeight="1" x14ac:dyDescent="0.2">
      <c r="A51" s="163"/>
      <c r="B51" s="166" t="s">
        <v>63</v>
      </c>
      <c r="C51" s="165" t="s">
        <v>64</v>
      </c>
      <c r="D51" s="167"/>
      <c r="E51" s="167"/>
      <c r="F51" s="183" t="s">
        <v>23</v>
      </c>
      <c r="G51" s="184"/>
      <c r="H51" s="184"/>
      <c r="I51" s="185">
        <f>' Pol'!G110</f>
        <v>0</v>
      </c>
      <c r="J51" s="185"/>
    </row>
    <row r="52" spans="1:10" ht="25.5" customHeight="1" x14ac:dyDescent="0.2">
      <c r="A52" s="163"/>
      <c r="B52" s="166" t="s">
        <v>65</v>
      </c>
      <c r="C52" s="165" t="s">
        <v>66</v>
      </c>
      <c r="D52" s="167"/>
      <c r="E52" s="167"/>
      <c r="F52" s="183" t="s">
        <v>23</v>
      </c>
      <c r="G52" s="184"/>
      <c r="H52" s="184"/>
      <c r="I52" s="185">
        <f>' Pol'!G113</f>
        <v>0</v>
      </c>
      <c r="J52" s="185"/>
    </row>
    <row r="53" spans="1:10" ht="25.5" customHeight="1" x14ac:dyDescent="0.2">
      <c r="A53" s="163"/>
      <c r="B53" s="166" t="s">
        <v>67</v>
      </c>
      <c r="C53" s="165" t="s">
        <v>68</v>
      </c>
      <c r="D53" s="167"/>
      <c r="E53" s="167"/>
      <c r="F53" s="183" t="s">
        <v>23</v>
      </c>
      <c r="G53" s="184"/>
      <c r="H53" s="184"/>
      <c r="I53" s="185">
        <f>' Pol'!G129</f>
        <v>0</v>
      </c>
      <c r="J53" s="185"/>
    </row>
    <row r="54" spans="1:10" ht="25.5" customHeight="1" x14ac:dyDescent="0.2">
      <c r="A54" s="163"/>
      <c r="B54" s="166" t="s">
        <v>69</v>
      </c>
      <c r="C54" s="165" t="s">
        <v>70</v>
      </c>
      <c r="D54" s="167"/>
      <c r="E54" s="167"/>
      <c r="F54" s="183" t="s">
        <v>23</v>
      </c>
      <c r="G54" s="184"/>
      <c r="H54" s="184"/>
      <c r="I54" s="185">
        <f>' Pol'!G133</f>
        <v>0</v>
      </c>
      <c r="J54" s="185"/>
    </row>
    <row r="55" spans="1:10" ht="25.5" customHeight="1" x14ac:dyDescent="0.2">
      <c r="A55" s="163"/>
      <c r="B55" s="166" t="s">
        <v>71</v>
      </c>
      <c r="C55" s="165" t="s">
        <v>72</v>
      </c>
      <c r="D55" s="167"/>
      <c r="E55" s="167"/>
      <c r="F55" s="183" t="s">
        <v>23</v>
      </c>
      <c r="G55" s="184"/>
      <c r="H55" s="184"/>
      <c r="I55" s="185">
        <f>' Pol'!G136</f>
        <v>0</v>
      </c>
      <c r="J55" s="185"/>
    </row>
    <row r="56" spans="1:10" ht="25.5" customHeight="1" x14ac:dyDescent="0.2">
      <c r="A56" s="163"/>
      <c r="B56" s="166" t="s">
        <v>73</v>
      </c>
      <c r="C56" s="165" t="s">
        <v>74</v>
      </c>
      <c r="D56" s="167"/>
      <c r="E56" s="167"/>
      <c r="F56" s="183" t="s">
        <v>23</v>
      </c>
      <c r="G56" s="184"/>
      <c r="H56" s="184"/>
      <c r="I56" s="185">
        <f>' Pol'!G149</f>
        <v>0</v>
      </c>
      <c r="J56" s="185"/>
    </row>
    <row r="57" spans="1:10" ht="25.5" customHeight="1" x14ac:dyDescent="0.2">
      <c r="A57" s="163"/>
      <c r="B57" s="166" t="s">
        <v>75</v>
      </c>
      <c r="C57" s="165" t="s">
        <v>76</v>
      </c>
      <c r="D57" s="167"/>
      <c r="E57" s="167"/>
      <c r="F57" s="183" t="s">
        <v>25</v>
      </c>
      <c r="G57" s="184"/>
      <c r="H57" s="184"/>
      <c r="I57" s="185">
        <f>' Pol'!G151</f>
        <v>0</v>
      </c>
      <c r="J57" s="185"/>
    </row>
    <row r="58" spans="1:10" ht="25.5" customHeight="1" x14ac:dyDescent="0.2">
      <c r="A58" s="163"/>
      <c r="B58" s="177" t="s">
        <v>77</v>
      </c>
      <c r="C58" s="178" t="s">
        <v>26</v>
      </c>
      <c r="D58" s="179"/>
      <c r="E58" s="179"/>
      <c r="F58" s="186" t="s">
        <v>77</v>
      </c>
      <c r="G58" s="187"/>
      <c r="H58" s="187"/>
      <c r="I58" s="188">
        <f>' Pol'!G155</f>
        <v>0</v>
      </c>
      <c r="J58" s="188"/>
    </row>
    <row r="59" spans="1:10" ht="25.5" customHeight="1" x14ac:dyDescent="0.2">
      <c r="A59" s="164"/>
      <c r="B59" s="170" t="s">
        <v>1</v>
      </c>
      <c r="C59" s="170"/>
      <c r="D59" s="171"/>
      <c r="E59" s="171"/>
      <c r="F59" s="189"/>
      <c r="G59" s="190"/>
      <c r="H59" s="190"/>
      <c r="I59" s="191">
        <f>SUM(I47:I58)</f>
        <v>0</v>
      </c>
      <c r="J59" s="191"/>
    </row>
    <row r="60" spans="1:10" x14ac:dyDescent="0.2">
      <c r="F60" s="192"/>
      <c r="G60" s="130"/>
      <c r="H60" s="192"/>
      <c r="I60" s="130"/>
      <c r="J60" s="130"/>
    </row>
    <row r="61" spans="1:10" x14ac:dyDescent="0.2">
      <c r="F61" s="192"/>
      <c r="G61" s="130"/>
      <c r="H61" s="192"/>
      <c r="I61" s="130"/>
      <c r="J61" s="130"/>
    </row>
    <row r="62" spans="1:10" x14ac:dyDescent="0.2">
      <c r="F62" s="192"/>
      <c r="G62" s="130"/>
      <c r="H62" s="192"/>
      <c r="I62" s="130"/>
      <c r="J62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I58:J58"/>
    <mergeCell ref="C58:E58"/>
    <mergeCell ref="I59:J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76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80</v>
      </c>
    </row>
    <row r="2" spans="1:60" ht="24.95" customHeight="1" x14ac:dyDescent="0.2">
      <c r="A2" s="202" t="s">
        <v>79</v>
      </c>
      <c r="B2" s="196"/>
      <c r="C2" s="197" t="s">
        <v>46</v>
      </c>
      <c r="D2" s="198"/>
      <c r="E2" s="198"/>
      <c r="F2" s="198"/>
      <c r="G2" s="204"/>
      <c r="AE2" t="s">
        <v>81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82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83</v>
      </c>
    </row>
    <row r="5" spans="1:60" hidden="1" x14ac:dyDescent="0.2">
      <c r="A5" s="206" t="s">
        <v>84</v>
      </c>
      <c r="B5" s="207"/>
      <c r="C5" s="208"/>
      <c r="D5" s="209"/>
      <c r="E5" s="209"/>
      <c r="F5" s="209"/>
      <c r="G5" s="210"/>
      <c r="AE5" t="s">
        <v>85</v>
      </c>
    </row>
    <row r="7" spans="1:60" ht="38.25" x14ac:dyDescent="0.2">
      <c r="A7" s="215" t="s">
        <v>86</v>
      </c>
      <c r="B7" s="216" t="s">
        <v>87</v>
      </c>
      <c r="C7" s="216" t="s">
        <v>88</v>
      </c>
      <c r="D7" s="215" t="s">
        <v>89</v>
      </c>
      <c r="E7" s="215" t="s">
        <v>90</v>
      </c>
      <c r="F7" s="211" t="s">
        <v>91</v>
      </c>
      <c r="G7" s="234" t="s">
        <v>28</v>
      </c>
      <c r="H7" s="235" t="s">
        <v>29</v>
      </c>
      <c r="I7" s="235" t="s">
        <v>92</v>
      </c>
      <c r="J7" s="235" t="s">
        <v>30</v>
      </c>
      <c r="K7" s="235" t="s">
        <v>93</v>
      </c>
      <c r="L7" s="235" t="s">
        <v>94</v>
      </c>
      <c r="M7" s="235" t="s">
        <v>95</v>
      </c>
      <c r="N7" s="235" t="s">
        <v>96</v>
      </c>
      <c r="O7" s="235" t="s">
        <v>97</v>
      </c>
      <c r="P7" s="235" t="s">
        <v>98</v>
      </c>
      <c r="Q7" s="235" t="s">
        <v>99</v>
      </c>
      <c r="R7" s="235" t="s">
        <v>100</v>
      </c>
      <c r="S7" s="235" t="s">
        <v>101</v>
      </c>
      <c r="T7" s="235" t="s">
        <v>102</v>
      </c>
      <c r="U7" s="218" t="s">
        <v>103</v>
      </c>
    </row>
    <row r="8" spans="1:60" x14ac:dyDescent="0.2">
      <c r="A8" s="236" t="s">
        <v>104</v>
      </c>
      <c r="B8" s="237" t="s">
        <v>55</v>
      </c>
      <c r="C8" s="238" t="s">
        <v>56</v>
      </c>
      <c r="D8" s="239"/>
      <c r="E8" s="240"/>
      <c r="F8" s="241"/>
      <c r="G8" s="241">
        <f>SUMIF(AE9:AE67,"&lt;&gt;NOR",G9:G67)</f>
        <v>0</v>
      </c>
      <c r="H8" s="241"/>
      <c r="I8" s="241">
        <f>SUM(I9:I67)</f>
        <v>0</v>
      </c>
      <c r="J8" s="241"/>
      <c r="K8" s="241">
        <f>SUM(K9:K67)</f>
        <v>0</v>
      </c>
      <c r="L8" s="241"/>
      <c r="M8" s="241">
        <f>SUM(M9:M67)</f>
        <v>0</v>
      </c>
      <c r="N8" s="217"/>
      <c r="O8" s="217">
        <f>SUM(O9:O67)</f>
        <v>37.171779999999998</v>
      </c>
      <c r="P8" s="217"/>
      <c r="Q8" s="217">
        <f>SUM(Q9:Q67)</f>
        <v>307.52584999999999</v>
      </c>
      <c r="R8" s="217"/>
      <c r="S8" s="217"/>
      <c r="T8" s="236"/>
      <c r="U8" s="217">
        <f>SUM(U9:U67)</f>
        <v>918.50000000000011</v>
      </c>
      <c r="AE8" t="s">
        <v>105</v>
      </c>
    </row>
    <row r="9" spans="1:60" outlineLevel="1" x14ac:dyDescent="0.2">
      <c r="A9" s="213">
        <v>1</v>
      </c>
      <c r="B9" s="219" t="s">
        <v>106</v>
      </c>
      <c r="C9" s="264" t="s">
        <v>107</v>
      </c>
      <c r="D9" s="221" t="s">
        <v>108</v>
      </c>
      <c r="E9" s="228">
        <v>90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0.20300000000000001</v>
      </c>
      <c r="U9" s="222">
        <f>ROUND(E9*T9,2)</f>
        <v>18.27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109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3">
        <v>2</v>
      </c>
      <c r="B10" s="219" t="s">
        <v>110</v>
      </c>
      <c r="C10" s="264" t="s">
        <v>111</v>
      </c>
      <c r="D10" s="221" t="s">
        <v>112</v>
      </c>
      <c r="E10" s="228">
        <v>25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22">
        <v>8.3800000000000003E-3</v>
      </c>
      <c r="O10" s="222">
        <f>ROUND(E10*N10,5)</f>
        <v>0.20949999999999999</v>
      </c>
      <c r="P10" s="222">
        <v>0</v>
      </c>
      <c r="Q10" s="222">
        <f>ROUND(E10*P10,5)</f>
        <v>0</v>
      </c>
      <c r="R10" s="222"/>
      <c r="S10" s="222"/>
      <c r="T10" s="223">
        <v>0.53400000000000003</v>
      </c>
      <c r="U10" s="222">
        <f>ROUND(E10*T10,2)</f>
        <v>13.35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113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>
        <v>3</v>
      </c>
      <c r="B11" s="219" t="s">
        <v>114</v>
      </c>
      <c r="C11" s="264" t="s">
        <v>115</v>
      </c>
      <c r="D11" s="221" t="s">
        <v>116</v>
      </c>
      <c r="E11" s="228">
        <v>70.31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1.34E-2</v>
      </c>
      <c r="U11" s="222">
        <f>ROUND(E11*T11,2)</f>
        <v>0.94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113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/>
      <c r="B12" s="219"/>
      <c r="C12" s="265" t="s">
        <v>117</v>
      </c>
      <c r="D12" s="224"/>
      <c r="E12" s="229">
        <v>70.31</v>
      </c>
      <c r="F12" s="232"/>
      <c r="G12" s="232"/>
      <c r="H12" s="232"/>
      <c r="I12" s="232"/>
      <c r="J12" s="232"/>
      <c r="K12" s="232"/>
      <c r="L12" s="232"/>
      <c r="M12" s="232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118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>
        <v>4</v>
      </c>
      <c r="B13" s="219" t="s">
        <v>119</v>
      </c>
      <c r="C13" s="264" t="s">
        <v>120</v>
      </c>
      <c r="D13" s="221" t="s">
        <v>121</v>
      </c>
      <c r="E13" s="228">
        <v>351.55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2">
        <v>3.0000000000000001E-5</v>
      </c>
      <c r="O13" s="222">
        <f>ROUND(E13*N13,5)</f>
        <v>1.055E-2</v>
      </c>
      <c r="P13" s="222">
        <v>0</v>
      </c>
      <c r="Q13" s="222">
        <f>ROUND(E13*P13,5)</f>
        <v>0</v>
      </c>
      <c r="R13" s="222"/>
      <c r="S13" s="222"/>
      <c r="T13" s="223">
        <v>0.33367000000000002</v>
      </c>
      <c r="U13" s="222">
        <f>ROUND(E13*T13,2)</f>
        <v>117.3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109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3"/>
      <c r="B14" s="219"/>
      <c r="C14" s="265" t="s">
        <v>122</v>
      </c>
      <c r="D14" s="224"/>
      <c r="E14" s="229">
        <v>351.55</v>
      </c>
      <c r="F14" s="232"/>
      <c r="G14" s="232"/>
      <c r="H14" s="232"/>
      <c r="I14" s="232"/>
      <c r="J14" s="232"/>
      <c r="K14" s="232"/>
      <c r="L14" s="232"/>
      <c r="M14" s="232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118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3">
        <v>5</v>
      </c>
      <c r="B15" s="219" t="s">
        <v>123</v>
      </c>
      <c r="C15" s="264" t="s">
        <v>124</v>
      </c>
      <c r="D15" s="221" t="s">
        <v>121</v>
      </c>
      <c r="E15" s="228">
        <v>866.27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2">
        <v>0</v>
      </c>
      <c r="O15" s="222">
        <f>ROUND(E15*N15,5)</f>
        <v>0</v>
      </c>
      <c r="P15" s="222">
        <v>0.35499999999999998</v>
      </c>
      <c r="Q15" s="222">
        <f>ROUND(E15*P15,5)</f>
        <v>307.52584999999999</v>
      </c>
      <c r="R15" s="222"/>
      <c r="S15" s="222"/>
      <c r="T15" s="223">
        <v>6.2E-2</v>
      </c>
      <c r="U15" s="222">
        <f>ROUND(E15*T15,2)</f>
        <v>53.71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/>
      <c r="B16" s="219"/>
      <c r="C16" s="265" t="s">
        <v>125</v>
      </c>
      <c r="D16" s="224"/>
      <c r="E16" s="229">
        <v>866.27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118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>
        <v>6</v>
      </c>
      <c r="B17" s="219" t="s">
        <v>126</v>
      </c>
      <c r="C17" s="264" t="s">
        <v>127</v>
      </c>
      <c r="D17" s="221" t="s">
        <v>116</v>
      </c>
      <c r="E17" s="228">
        <v>602.31529999999998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0.626</v>
      </c>
      <c r="U17" s="222">
        <f>ROUND(E17*T17,2)</f>
        <v>377.05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113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/>
      <c r="B18" s="219"/>
      <c r="C18" s="265" t="s">
        <v>128</v>
      </c>
      <c r="D18" s="224"/>
      <c r="E18" s="229">
        <v>100.36799999999999</v>
      </c>
      <c r="F18" s="232"/>
      <c r="G18" s="232"/>
      <c r="H18" s="232"/>
      <c r="I18" s="232"/>
      <c r="J18" s="232"/>
      <c r="K18" s="232"/>
      <c r="L18" s="232"/>
      <c r="M18" s="232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118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/>
      <c r="B19" s="219"/>
      <c r="C19" s="265" t="s">
        <v>129</v>
      </c>
      <c r="D19" s="224"/>
      <c r="E19" s="229">
        <v>134.81100000000001</v>
      </c>
      <c r="F19" s="232"/>
      <c r="G19" s="232"/>
      <c r="H19" s="232"/>
      <c r="I19" s="232"/>
      <c r="J19" s="232"/>
      <c r="K19" s="232"/>
      <c r="L19" s="232"/>
      <c r="M19" s="232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118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/>
      <c r="B20" s="219"/>
      <c r="C20" s="265" t="s">
        <v>130</v>
      </c>
      <c r="D20" s="224"/>
      <c r="E20" s="229">
        <v>22.8996</v>
      </c>
      <c r="F20" s="232"/>
      <c r="G20" s="232"/>
      <c r="H20" s="232"/>
      <c r="I20" s="232"/>
      <c r="J20" s="232"/>
      <c r="K20" s="232"/>
      <c r="L20" s="232"/>
      <c r="M20" s="232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118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/>
      <c r="B21" s="219"/>
      <c r="C21" s="265" t="s">
        <v>131</v>
      </c>
      <c r="D21" s="224"/>
      <c r="E21" s="229">
        <v>194.70660000000001</v>
      </c>
      <c r="F21" s="232"/>
      <c r="G21" s="232"/>
      <c r="H21" s="232"/>
      <c r="I21" s="232"/>
      <c r="J21" s="232"/>
      <c r="K21" s="232"/>
      <c r="L21" s="232"/>
      <c r="M21" s="232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118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/>
      <c r="B22" s="219"/>
      <c r="C22" s="265" t="s">
        <v>132</v>
      </c>
      <c r="D22" s="224"/>
      <c r="E22" s="229">
        <v>50.448799999999999</v>
      </c>
      <c r="F22" s="232"/>
      <c r="G22" s="232"/>
      <c r="H22" s="232"/>
      <c r="I22" s="232"/>
      <c r="J22" s="232"/>
      <c r="K22" s="232"/>
      <c r="L22" s="232"/>
      <c r="M22" s="232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118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/>
      <c r="B23" s="219"/>
      <c r="C23" s="265" t="s">
        <v>133</v>
      </c>
      <c r="D23" s="224"/>
      <c r="E23" s="229">
        <v>21.7728</v>
      </c>
      <c r="F23" s="232"/>
      <c r="G23" s="232"/>
      <c r="H23" s="232"/>
      <c r="I23" s="232"/>
      <c r="J23" s="232"/>
      <c r="K23" s="232"/>
      <c r="L23" s="232"/>
      <c r="M23" s="232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118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/>
      <c r="B24" s="219"/>
      <c r="C24" s="265" t="s">
        <v>134</v>
      </c>
      <c r="D24" s="224"/>
      <c r="E24" s="229">
        <v>31.108000000000001</v>
      </c>
      <c r="F24" s="232"/>
      <c r="G24" s="232"/>
      <c r="H24" s="232"/>
      <c r="I24" s="232"/>
      <c r="J24" s="232"/>
      <c r="K24" s="232"/>
      <c r="L24" s="232"/>
      <c r="M24" s="232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118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/>
      <c r="B25" s="219"/>
      <c r="C25" s="265" t="s">
        <v>135</v>
      </c>
      <c r="D25" s="224"/>
      <c r="E25" s="229">
        <v>36.863999999999997</v>
      </c>
      <c r="F25" s="232"/>
      <c r="G25" s="232"/>
      <c r="H25" s="232"/>
      <c r="I25" s="232"/>
      <c r="J25" s="232"/>
      <c r="K25" s="232"/>
      <c r="L25" s="232"/>
      <c r="M25" s="232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118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/>
      <c r="B26" s="219"/>
      <c r="C26" s="265" t="s">
        <v>136</v>
      </c>
      <c r="D26" s="224"/>
      <c r="E26" s="229">
        <v>1.1040000000000001</v>
      </c>
      <c r="F26" s="232"/>
      <c r="G26" s="232"/>
      <c r="H26" s="232"/>
      <c r="I26" s="232"/>
      <c r="J26" s="232"/>
      <c r="K26" s="232"/>
      <c r="L26" s="232"/>
      <c r="M26" s="232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118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/>
      <c r="B27" s="219"/>
      <c r="C27" s="265" t="s">
        <v>137</v>
      </c>
      <c r="D27" s="224"/>
      <c r="E27" s="229">
        <v>1.1100000000000001</v>
      </c>
      <c r="F27" s="232"/>
      <c r="G27" s="232"/>
      <c r="H27" s="232"/>
      <c r="I27" s="232"/>
      <c r="J27" s="232"/>
      <c r="K27" s="232"/>
      <c r="L27" s="232"/>
      <c r="M27" s="232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118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/>
      <c r="B28" s="219"/>
      <c r="C28" s="265" t="s">
        <v>138</v>
      </c>
      <c r="D28" s="224"/>
      <c r="E28" s="229">
        <v>7.1224999999999996</v>
      </c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118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>
        <v>7</v>
      </c>
      <c r="B29" s="219" t="s">
        <v>139</v>
      </c>
      <c r="C29" s="264" t="s">
        <v>140</v>
      </c>
      <c r="D29" s="221" t="s">
        <v>116</v>
      </c>
      <c r="E29" s="228">
        <v>602.31529999999998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22">
        <v>0</v>
      </c>
      <c r="O29" s="222">
        <f>ROUND(E29*N29,5)</f>
        <v>0</v>
      </c>
      <c r="P29" s="222">
        <v>0</v>
      </c>
      <c r="Q29" s="222">
        <f>ROUND(E29*P29,5)</f>
        <v>0</v>
      </c>
      <c r="R29" s="222"/>
      <c r="S29" s="222"/>
      <c r="T29" s="223">
        <v>8.1000000000000003E-2</v>
      </c>
      <c r="U29" s="222">
        <f>ROUND(E29*T29,2)</f>
        <v>48.79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113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/>
      <c r="B30" s="219"/>
      <c r="C30" s="265" t="s">
        <v>128</v>
      </c>
      <c r="D30" s="224"/>
      <c r="E30" s="229">
        <v>100.36799999999999</v>
      </c>
      <c r="F30" s="232"/>
      <c r="G30" s="232"/>
      <c r="H30" s="232"/>
      <c r="I30" s="232"/>
      <c r="J30" s="232"/>
      <c r="K30" s="232"/>
      <c r="L30" s="232"/>
      <c r="M30" s="232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118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19"/>
      <c r="C31" s="265" t="s">
        <v>129</v>
      </c>
      <c r="D31" s="224"/>
      <c r="E31" s="229">
        <v>134.81100000000001</v>
      </c>
      <c r="F31" s="232"/>
      <c r="G31" s="232"/>
      <c r="H31" s="232"/>
      <c r="I31" s="232"/>
      <c r="J31" s="232"/>
      <c r="K31" s="232"/>
      <c r="L31" s="232"/>
      <c r="M31" s="232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118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/>
      <c r="B32" s="219"/>
      <c r="C32" s="265" t="s">
        <v>130</v>
      </c>
      <c r="D32" s="224"/>
      <c r="E32" s="229">
        <v>22.8996</v>
      </c>
      <c r="F32" s="232"/>
      <c r="G32" s="232"/>
      <c r="H32" s="232"/>
      <c r="I32" s="232"/>
      <c r="J32" s="232"/>
      <c r="K32" s="232"/>
      <c r="L32" s="232"/>
      <c r="M32" s="232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118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/>
      <c r="B33" s="219"/>
      <c r="C33" s="265" t="s">
        <v>131</v>
      </c>
      <c r="D33" s="224"/>
      <c r="E33" s="229">
        <v>194.70660000000001</v>
      </c>
      <c r="F33" s="232"/>
      <c r="G33" s="232"/>
      <c r="H33" s="232"/>
      <c r="I33" s="232"/>
      <c r="J33" s="232"/>
      <c r="K33" s="232"/>
      <c r="L33" s="232"/>
      <c r="M33" s="232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118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3"/>
      <c r="B34" s="219"/>
      <c r="C34" s="265" t="s">
        <v>132</v>
      </c>
      <c r="D34" s="224"/>
      <c r="E34" s="229">
        <v>50.448799999999999</v>
      </c>
      <c r="F34" s="232"/>
      <c r="G34" s="232"/>
      <c r="H34" s="232"/>
      <c r="I34" s="232"/>
      <c r="J34" s="232"/>
      <c r="K34" s="232"/>
      <c r="L34" s="232"/>
      <c r="M34" s="232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118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3"/>
      <c r="B35" s="219"/>
      <c r="C35" s="265" t="s">
        <v>133</v>
      </c>
      <c r="D35" s="224"/>
      <c r="E35" s="229">
        <v>21.7728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118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/>
      <c r="B36" s="219"/>
      <c r="C36" s="265" t="s">
        <v>134</v>
      </c>
      <c r="D36" s="224"/>
      <c r="E36" s="229">
        <v>31.108000000000001</v>
      </c>
      <c r="F36" s="232"/>
      <c r="G36" s="232"/>
      <c r="H36" s="232"/>
      <c r="I36" s="232"/>
      <c r="J36" s="232"/>
      <c r="K36" s="232"/>
      <c r="L36" s="232"/>
      <c r="M36" s="232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118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/>
      <c r="B37" s="219"/>
      <c r="C37" s="265" t="s">
        <v>135</v>
      </c>
      <c r="D37" s="224"/>
      <c r="E37" s="229">
        <v>36.863999999999997</v>
      </c>
      <c r="F37" s="232"/>
      <c r="G37" s="232"/>
      <c r="H37" s="232"/>
      <c r="I37" s="232"/>
      <c r="J37" s="232"/>
      <c r="K37" s="232"/>
      <c r="L37" s="232"/>
      <c r="M37" s="232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118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3"/>
      <c r="B38" s="219"/>
      <c r="C38" s="265" t="s">
        <v>136</v>
      </c>
      <c r="D38" s="224"/>
      <c r="E38" s="229">
        <v>1.1040000000000001</v>
      </c>
      <c r="F38" s="232"/>
      <c r="G38" s="232"/>
      <c r="H38" s="232"/>
      <c r="I38" s="232"/>
      <c r="J38" s="232"/>
      <c r="K38" s="232"/>
      <c r="L38" s="232"/>
      <c r="M38" s="232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118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/>
      <c r="B39" s="219"/>
      <c r="C39" s="265" t="s">
        <v>137</v>
      </c>
      <c r="D39" s="224"/>
      <c r="E39" s="229">
        <v>1.1100000000000001</v>
      </c>
      <c r="F39" s="232"/>
      <c r="G39" s="232"/>
      <c r="H39" s="232"/>
      <c r="I39" s="232"/>
      <c r="J39" s="232"/>
      <c r="K39" s="232"/>
      <c r="L39" s="232"/>
      <c r="M39" s="232"/>
      <c r="N39" s="222"/>
      <c r="O39" s="222"/>
      <c r="P39" s="222"/>
      <c r="Q39" s="222"/>
      <c r="R39" s="222"/>
      <c r="S39" s="222"/>
      <c r="T39" s="223"/>
      <c r="U39" s="222"/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118</v>
      </c>
      <c r="AF39" s="212">
        <v>0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/>
      <c r="B40" s="219"/>
      <c r="C40" s="265" t="s">
        <v>138</v>
      </c>
      <c r="D40" s="224"/>
      <c r="E40" s="229">
        <v>7.1224999999999996</v>
      </c>
      <c r="F40" s="232"/>
      <c r="G40" s="232"/>
      <c r="H40" s="232"/>
      <c r="I40" s="232"/>
      <c r="J40" s="232"/>
      <c r="K40" s="232"/>
      <c r="L40" s="232"/>
      <c r="M40" s="232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118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 x14ac:dyDescent="0.2">
      <c r="A41" s="213">
        <v>8</v>
      </c>
      <c r="B41" s="219" t="s">
        <v>141</v>
      </c>
      <c r="C41" s="264" t="s">
        <v>142</v>
      </c>
      <c r="D41" s="221" t="s">
        <v>116</v>
      </c>
      <c r="E41" s="228">
        <v>121.10975999999999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0.35</v>
      </c>
      <c r="U41" s="222">
        <f>ROUND(E41*T41,2)</f>
        <v>42.39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113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/>
      <c r="B42" s="219"/>
      <c r="C42" s="265" t="s">
        <v>143</v>
      </c>
      <c r="D42" s="224"/>
      <c r="E42" s="229">
        <v>69.154560000000004</v>
      </c>
      <c r="F42" s="232"/>
      <c r="G42" s="232"/>
      <c r="H42" s="232"/>
      <c r="I42" s="232"/>
      <c r="J42" s="232"/>
      <c r="K42" s="232"/>
      <c r="L42" s="232"/>
      <c r="M42" s="232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118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3"/>
      <c r="B43" s="219"/>
      <c r="C43" s="265" t="s">
        <v>144</v>
      </c>
      <c r="D43" s="224"/>
      <c r="E43" s="229">
        <v>51.955199999999998</v>
      </c>
      <c r="F43" s="232"/>
      <c r="G43" s="232"/>
      <c r="H43" s="232"/>
      <c r="I43" s="232"/>
      <c r="J43" s="232"/>
      <c r="K43" s="232"/>
      <c r="L43" s="232"/>
      <c r="M43" s="232"/>
      <c r="N43" s="222"/>
      <c r="O43" s="222"/>
      <c r="P43" s="222"/>
      <c r="Q43" s="222"/>
      <c r="R43" s="222"/>
      <c r="S43" s="222"/>
      <c r="T43" s="223"/>
      <c r="U43" s="22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118</v>
      </c>
      <c r="AF43" s="212">
        <v>0</v>
      </c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3">
        <v>9</v>
      </c>
      <c r="B44" s="219" t="s">
        <v>145</v>
      </c>
      <c r="C44" s="264" t="s">
        <v>146</v>
      </c>
      <c r="D44" s="221" t="s">
        <v>116</v>
      </c>
      <c r="E44" s="228">
        <v>121.10975999999999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22">
        <v>0</v>
      </c>
      <c r="O44" s="222">
        <f>ROUND(E44*N44,5)</f>
        <v>0</v>
      </c>
      <c r="P44" s="222">
        <v>0</v>
      </c>
      <c r="Q44" s="222">
        <f>ROUND(E44*P44,5)</f>
        <v>0</v>
      </c>
      <c r="R44" s="222"/>
      <c r="S44" s="222"/>
      <c r="T44" s="223">
        <v>0.14829999999999999</v>
      </c>
      <c r="U44" s="222">
        <f>ROUND(E44*T44,2)</f>
        <v>17.96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113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/>
      <c r="B45" s="219"/>
      <c r="C45" s="265" t="s">
        <v>143</v>
      </c>
      <c r="D45" s="224"/>
      <c r="E45" s="229">
        <v>69.154560000000004</v>
      </c>
      <c r="F45" s="232"/>
      <c r="G45" s="232"/>
      <c r="H45" s="232"/>
      <c r="I45" s="232"/>
      <c r="J45" s="232"/>
      <c r="K45" s="232"/>
      <c r="L45" s="232"/>
      <c r="M45" s="232"/>
      <c r="N45" s="222"/>
      <c r="O45" s="222"/>
      <c r="P45" s="222"/>
      <c r="Q45" s="222"/>
      <c r="R45" s="222"/>
      <c r="S45" s="222"/>
      <c r="T45" s="223"/>
      <c r="U45" s="22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118</v>
      </c>
      <c r="AF45" s="212">
        <v>0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/>
      <c r="B46" s="219"/>
      <c r="C46" s="265" t="s">
        <v>144</v>
      </c>
      <c r="D46" s="224"/>
      <c r="E46" s="229">
        <v>51.955199999999998</v>
      </c>
      <c r="F46" s="232"/>
      <c r="G46" s="232"/>
      <c r="H46" s="232"/>
      <c r="I46" s="232"/>
      <c r="J46" s="232"/>
      <c r="K46" s="232"/>
      <c r="L46" s="232"/>
      <c r="M46" s="232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118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>
        <v>10</v>
      </c>
      <c r="B47" s="219" t="s">
        <v>147</v>
      </c>
      <c r="C47" s="264" t="s">
        <v>148</v>
      </c>
      <c r="D47" s="221" t="s">
        <v>116</v>
      </c>
      <c r="E47" s="228">
        <v>81.692160000000001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0.20200000000000001</v>
      </c>
      <c r="U47" s="222">
        <f>ROUND(E47*T47,2)</f>
        <v>16.5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113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/>
      <c r="B48" s="219"/>
      <c r="C48" s="265" t="s">
        <v>149</v>
      </c>
      <c r="D48" s="224"/>
      <c r="E48" s="229">
        <v>57.879359999999998</v>
      </c>
      <c r="F48" s="232"/>
      <c r="G48" s="232"/>
      <c r="H48" s="232"/>
      <c r="I48" s="232"/>
      <c r="J48" s="232"/>
      <c r="K48" s="232"/>
      <c r="L48" s="232"/>
      <c r="M48" s="232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118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/>
      <c r="B49" s="219"/>
      <c r="C49" s="265" t="s">
        <v>150</v>
      </c>
      <c r="D49" s="224"/>
      <c r="E49" s="229">
        <v>23.812799999999999</v>
      </c>
      <c r="F49" s="232"/>
      <c r="G49" s="232"/>
      <c r="H49" s="232"/>
      <c r="I49" s="232"/>
      <c r="J49" s="232"/>
      <c r="K49" s="232"/>
      <c r="L49" s="232"/>
      <c r="M49" s="232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118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3">
        <v>11</v>
      </c>
      <c r="B50" s="219" t="s">
        <v>151</v>
      </c>
      <c r="C50" s="264" t="s">
        <v>152</v>
      </c>
      <c r="D50" s="221" t="s">
        <v>116</v>
      </c>
      <c r="E50" s="228">
        <v>55.199999999999996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22">
        <v>0</v>
      </c>
      <c r="O50" s="222">
        <f>ROUND(E50*N50,5)</f>
        <v>0</v>
      </c>
      <c r="P50" s="222">
        <v>0</v>
      </c>
      <c r="Q50" s="222">
        <f>ROUND(E50*P50,5)</f>
        <v>0</v>
      </c>
      <c r="R50" s="222"/>
      <c r="S50" s="222"/>
      <c r="T50" s="223">
        <v>4.4999999999999998E-2</v>
      </c>
      <c r="U50" s="222">
        <f>ROUND(E50*T50,2)</f>
        <v>2.48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113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/>
      <c r="B51" s="219"/>
      <c r="C51" s="265" t="s">
        <v>153</v>
      </c>
      <c r="D51" s="224"/>
      <c r="E51" s="229">
        <v>55.2</v>
      </c>
      <c r="F51" s="232"/>
      <c r="G51" s="232"/>
      <c r="H51" s="232"/>
      <c r="I51" s="232"/>
      <c r="J51" s="232"/>
      <c r="K51" s="232"/>
      <c r="L51" s="232"/>
      <c r="M51" s="232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118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>
        <v>12</v>
      </c>
      <c r="B52" s="219" t="s">
        <v>154</v>
      </c>
      <c r="C52" s="264" t="s">
        <v>155</v>
      </c>
      <c r="D52" s="221" t="s">
        <v>121</v>
      </c>
      <c r="E52" s="228">
        <v>163.43039999999999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21</v>
      </c>
      <c r="M52" s="232">
        <f>G52*(1+L52/100)</f>
        <v>0</v>
      </c>
      <c r="N52" s="222">
        <v>8.5999999999999998E-4</v>
      </c>
      <c r="O52" s="222">
        <f>ROUND(E52*N52,5)</f>
        <v>0.14055000000000001</v>
      </c>
      <c r="P52" s="222">
        <v>0</v>
      </c>
      <c r="Q52" s="222">
        <f>ROUND(E52*P52,5)</f>
        <v>0</v>
      </c>
      <c r="R52" s="222"/>
      <c r="S52" s="222"/>
      <c r="T52" s="223">
        <v>0.47899999999999998</v>
      </c>
      <c r="U52" s="222">
        <f>ROUND(E52*T52,2)</f>
        <v>78.28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113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3"/>
      <c r="B53" s="219"/>
      <c r="C53" s="265" t="s">
        <v>156</v>
      </c>
      <c r="D53" s="224"/>
      <c r="E53" s="229">
        <v>76.838399999999993</v>
      </c>
      <c r="F53" s="232"/>
      <c r="G53" s="232"/>
      <c r="H53" s="232"/>
      <c r="I53" s="232"/>
      <c r="J53" s="232"/>
      <c r="K53" s="232"/>
      <c r="L53" s="232"/>
      <c r="M53" s="232"/>
      <c r="N53" s="222"/>
      <c r="O53" s="222"/>
      <c r="P53" s="222"/>
      <c r="Q53" s="222"/>
      <c r="R53" s="222"/>
      <c r="S53" s="222"/>
      <c r="T53" s="223"/>
      <c r="U53" s="222"/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118</v>
      </c>
      <c r="AF53" s="212">
        <v>0</v>
      </c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3"/>
      <c r="B54" s="219"/>
      <c r="C54" s="265" t="s">
        <v>157</v>
      </c>
      <c r="D54" s="224"/>
      <c r="E54" s="229">
        <v>86.591999999999999</v>
      </c>
      <c r="F54" s="232"/>
      <c r="G54" s="232"/>
      <c r="H54" s="232"/>
      <c r="I54" s="232"/>
      <c r="J54" s="232"/>
      <c r="K54" s="232"/>
      <c r="L54" s="232"/>
      <c r="M54" s="232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118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3">
        <v>13</v>
      </c>
      <c r="B55" s="219" t="s">
        <v>158</v>
      </c>
      <c r="C55" s="264" t="s">
        <v>159</v>
      </c>
      <c r="D55" s="221" t="s">
        <v>121</v>
      </c>
      <c r="E55" s="228">
        <v>163.43039999999999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21</v>
      </c>
      <c r="M55" s="232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0.32700000000000001</v>
      </c>
      <c r="U55" s="222">
        <f>ROUND(E55*T55,2)</f>
        <v>53.44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113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19"/>
      <c r="C56" s="265" t="s">
        <v>156</v>
      </c>
      <c r="D56" s="224"/>
      <c r="E56" s="229">
        <v>76.838399999999993</v>
      </c>
      <c r="F56" s="232"/>
      <c r="G56" s="232"/>
      <c r="H56" s="232"/>
      <c r="I56" s="232"/>
      <c r="J56" s="232"/>
      <c r="K56" s="232"/>
      <c r="L56" s="232"/>
      <c r="M56" s="232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118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/>
      <c r="B57" s="219"/>
      <c r="C57" s="265" t="s">
        <v>157</v>
      </c>
      <c r="D57" s="224"/>
      <c r="E57" s="229">
        <v>86.591999999999999</v>
      </c>
      <c r="F57" s="232"/>
      <c r="G57" s="232"/>
      <c r="H57" s="232"/>
      <c r="I57" s="232"/>
      <c r="J57" s="232"/>
      <c r="K57" s="232"/>
      <c r="L57" s="232"/>
      <c r="M57" s="232"/>
      <c r="N57" s="222"/>
      <c r="O57" s="222"/>
      <c r="P57" s="222"/>
      <c r="Q57" s="222"/>
      <c r="R57" s="222"/>
      <c r="S57" s="222"/>
      <c r="T57" s="223"/>
      <c r="U57" s="222"/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118</v>
      </c>
      <c r="AF57" s="212">
        <v>0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>
        <v>14</v>
      </c>
      <c r="B58" s="219" t="s">
        <v>160</v>
      </c>
      <c r="C58" s="264" t="s">
        <v>161</v>
      </c>
      <c r="D58" s="221" t="s">
        <v>116</v>
      </c>
      <c r="E58" s="228">
        <v>22.042625000000001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22">
        <v>1.67</v>
      </c>
      <c r="O58" s="222">
        <f>ROUND(E58*N58,5)</f>
        <v>36.81118</v>
      </c>
      <c r="P58" s="222">
        <v>0</v>
      </c>
      <c r="Q58" s="222">
        <f>ROUND(E58*P58,5)</f>
        <v>0</v>
      </c>
      <c r="R58" s="222"/>
      <c r="S58" s="222"/>
      <c r="T58" s="223">
        <v>1.5980000000000001</v>
      </c>
      <c r="U58" s="222">
        <f>ROUND(E58*T58,2)</f>
        <v>35.22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109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 x14ac:dyDescent="0.2">
      <c r="A59" s="213"/>
      <c r="B59" s="219"/>
      <c r="C59" s="265" t="s">
        <v>162</v>
      </c>
      <c r="D59" s="224"/>
      <c r="E59" s="229">
        <v>22.042625000000001</v>
      </c>
      <c r="F59" s="232"/>
      <c r="G59" s="232"/>
      <c r="H59" s="232"/>
      <c r="I59" s="232"/>
      <c r="J59" s="232"/>
      <c r="K59" s="232"/>
      <c r="L59" s="232"/>
      <c r="M59" s="232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118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3">
        <v>15</v>
      </c>
      <c r="B60" s="219" t="s">
        <v>163</v>
      </c>
      <c r="C60" s="264" t="s">
        <v>164</v>
      </c>
      <c r="D60" s="221" t="s">
        <v>116</v>
      </c>
      <c r="E60" s="228">
        <v>586.53289999999993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22">
        <v>0</v>
      </c>
      <c r="O60" s="222">
        <f>ROUND(E60*N60,5)</f>
        <v>0</v>
      </c>
      <c r="P60" s="222">
        <v>0</v>
      </c>
      <c r="Q60" s="222">
        <f>ROUND(E60*P60,5)</f>
        <v>0</v>
      </c>
      <c r="R60" s="222"/>
      <c r="S60" s="222"/>
      <c r="T60" s="223">
        <v>5.2999999999999999E-2</v>
      </c>
      <c r="U60" s="222">
        <f>ROUND(E60*T60,2)</f>
        <v>31.09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113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 x14ac:dyDescent="0.2">
      <c r="A61" s="213"/>
      <c r="B61" s="219"/>
      <c r="C61" s="265" t="s">
        <v>165</v>
      </c>
      <c r="D61" s="224"/>
      <c r="E61" s="229">
        <v>586.53290000000004</v>
      </c>
      <c r="F61" s="232"/>
      <c r="G61" s="232"/>
      <c r="H61" s="232"/>
      <c r="I61" s="232"/>
      <c r="J61" s="232"/>
      <c r="K61" s="232"/>
      <c r="L61" s="232"/>
      <c r="M61" s="232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118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>
        <v>16</v>
      </c>
      <c r="B62" s="219" t="s">
        <v>166</v>
      </c>
      <c r="C62" s="264" t="s">
        <v>167</v>
      </c>
      <c r="D62" s="221" t="s">
        <v>116</v>
      </c>
      <c r="E62" s="228">
        <v>586.53289999999993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1.0999999999999999E-2</v>
      </c>
      <c r="U62" s="222">
        <f>ROUND(E62*T62,2)</f>
        <v>6.45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113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22.5" outlineLevel="1" x14ac:dyDescent="0.2">
      <c r="A63" s="213"/>
      <c r="B63" s="219"/>
      <c r="C63" s="265" t="s">
        <v>165</v>
      </c>
      <c r="D63" s="224"/>
      <c r="E63" s="229">
        <v>586.53290000000004</v>
      </c>
      <c r="F63" s="232"/>
      <c r="G63" s="232"/>
      <c r="H63" s="232"/>
      <c r="I63" s="232"/>
      <c r="J63" s="232"/>
      <c r="K63" s="232"/>
      <c r="L63" s="232"/>
      <c r="M63" s="232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118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>
        <v>17</v>
      </c>
      <c r="B64" s="219" t="s">
        <v>168</v>
      </c>
      <c r="C64" s="264" t="s">
        <v>169</v>
      </c>
      <c r="D64" s="221" t="s">
        <v>116</v>
      </c>
      <c r="E64" s="228">
        <v>586.53289999999993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0</v>
      </c>
      <c r="O64" s="222">
        <f>ROUND(E64*N64,5)</f>
        <v>0</v>
      </c>
      <c r="P64" s="222">
        <v>0</v>
      </c>
      <c r="Q64" s="222">
        <f>ROUND(E64*P64,5)</f>
        <v>0</v>
      </c>
      <c r="R64" s="222"/>
      <c r="S64" s="222"/>
      <c r="T64" s="223">
        <v>8.9999999999999993E-3</v>
      </c>
      <c r="U64" s="222">
        <f>ROUND(E64*T64,2)</f>
        <v>5.28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113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 x14ac:dyDescent="0.2">
      <c r="A65" s="213"/>
      <c r="B65" s="219"/>
      <c r="C65" s="265" t="s">
        <v>165</v>
      </c>
      <c r="D65" s="224"/>
      <c r="E65" s="229">
        <v>586.53290000000004</v>
      </c>
      <c r="F65" s="232"/>
      <c r="G65" s="232"/>
      <c r="H65" s="232"/>
      <c r="I65" s="232"/>
      <c r="J65" s="232"/>
      <c r="K65" s="232"/>
      <c r="L65" s="232"/>
      <c r="M65" s="232"/>
      <c r="N65" s="222"/>
      <c r="O65" s="222"/>
      <c r="P65" s="222"/>
      <c r="Q65" s="222"/>
      <c r="R65" s="222"/>
      <c r="S65" s="222"/>
      <c r="T65" s="223"/>
      <c r="U65" s="222"/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118</v>
      </c>
      <c r="AF65" s="212">
        <v>0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>
        <v>18</v>
      </c>
      <c r="B66" s="219" t="s">
        <v>170</v>
      </c>
      <c r="C66" s="264" t="s">
        <v>171</v>
      </c>
      <c r="D66" s="221" t="s">
        <v>116</v>
      </c>
      <c r="E66" s="228">
        <v>586.53289999999993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22">
        <v>0</v>
      </c>
      <c r="O66" s="222">
        <f>ROUND(E66*N66,5)</f>
        <v>0</v>
      </c>
      <c r="P66" s="222">
        <v>0</v>
      </c>
      <c r="Q66" s="222">
        <f>ROUND(E66*P66,5)</f>
        <v>0</v>
      </c>
      <c r="R66" s="222"/>
      <c r="S66" s="222"/>
      <c r="T66" s="223">
        <v>0</v>
      </c>
      <c r="U66" s="222">
        <f>ROUND(E66*T66,2)</f>
        <v>0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113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 x14ac:dyDescent="0.2">
      <c r="A67" s="213"/>
      <c r="B67" s="219"/>
      <c r="C67" s="265" t="s">
        <v>165</v>
      </c>
      <c r="D67" s="224"/>
      <c r="E67" s="229">
        <v>586.53290000000004</v>
      </c>
      <c r="F67" s="232"/>
      <c r="G67" s="232"/>
      <c r="H67" s="232"/>
      <c r="I67" s="232"/>
      <c r="J67" s="232"/>
      <c r="K67" s="232"/>
      <c r="L67" s="232"/>
      <c r="M67" s="232"/>
      <c r="N67" s="222"/>
      <c r="O67" s="222"/>
      <c r="P67" s="222"/>
      <c r="Q67" s="222"/>
      <c r="R67" s="222"/>
      <c r="S67" s="222"/>
      <c r="T67" s="223"/>
      <c r="U67" s="222"/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118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x14ac:dyDescent="0.2">
      <c r="A68" s="214" t="s">
        <v>104</v>
      </c>
      <c r="B68" s="220" t="s">
        <v>57</v>
      </c>
      <c r="C68" s="266" t="s">
        <v>58</v>
      </c>
      <c r="D68" s="225"/>
      <c r="E68" s="230"/>
      <c r="F68" s="233"/>
      <c r="G68" s="233">
        <f>SUMIF(AE69:AE70,"&lt;&gt;NOR",G69:G70)</f>
        <v>0</v>
      </c>
      <c r="H68" s="233"/>
      <c r="I68" s="233">
        <f>SUM(I69:I70)</f>
        <v>0</v>
      </c>
      <c r="J68" s="233"/>
      <c r="K68" s="233">
        <f>SUM(K69:K70)</f>
        <v>0</v>
      </c>
      <c r="L68" s="233"/>
      <c r="M68" s="233">
        <f>SUM(M69:M70)</f>
        <v>0</v>
      </c>
      <c r="N68" s="226"/>
      <c r="O68" s="226">
        <f>SUM(O69:O70)</f>
        <v>94.99109</v>
      </c>
      <c r="P68" s="226"/>
      <c r="Q68" s="226">
        <f>SUM(Q69:Q70)</f>
        <v>0</v>
      </c>
      <c r="R68" s="226"/>
      <c r="S68" s="226"/>
      <c r="T68" s="227"/>
      <c r="U68" s="226">
        <f>SUM(U69:U70)</f>
        <v>163.59</v>
      </c>
      <c r="AE68" t="s">
        <v>105</v>
      </c>
    </row>
    <row r="69" spans="1:60" outlineLevel="1" x14ac:dyDescent="0.2">
      <c r="A69" s="213">
        <v>19</v>
      </c>
      <c r="B69" s="219" t="s">
        <v>172</v>
      </c>
      <c r="C69" s="264" t="s">
        <v>173</v>
      </c>
      <c r="D69" s="221" t="s">
        <v>116</v>
      </c>
      <c r="E69" s="228">
        <v>35.128799999999998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22">
        <v>2.7040799999999998</v>
      </c>
      <c r="O69" s="222">
        <f>ROUND(E69*N69,5)</f>
        <v>94.99109</v>
      </c>
      <c r="P69" s="222">
        <v>0</v>
      </c>
      <c r="Q69" s="222">
        <f>ROUND(E69*P69,5)</f>
        <v>0</v>
      </c>
      <c r="R69" s="222"/>
      <c r="S69" s="222"/>
      <c r="T69" s="223">
        <v>4.657</v>
      </c>
      <c r="U69" s="222">
        <f>ROUND(E69*T69,2)</f>
        <v>163.59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113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3"/>
      <c r="B70" s="219"/>
      <c r="C70" s="265" t="s">
        <v>174</v>
      </c>
      <c r="D70" s="224"/>
      <c r="E70" s="229">
        <v>35.128799999999998</v>
      </c>
      <c r="F70" s="232"/>
      <c r="G70" s="232"/>
      <c r="H70" s="232"/>
      <c r="I70" s="232"/>
      <c r="J70" s="232"/>
      <c r="K70" s="232"/>
      <c r="L70" s="232"/>
      <c r="M70" s="232"/>
      <c r="N70" s="222"/>
      <c r="O70" s="222"/>
      <c r="P70" s="222"/>
      <c r="Q70" s="222"/>
      <c r="R70" s="222"/>
      <c r="S70" s="222"/>
      <c r="T70" s="223"/>
      <c r="U70" s="222"/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118</v>
      </c>
      <c r="AF70" s="212">
        <v>0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x14ac:dyDescent="0.2">
      <c r="A71" s="214" t="s">
        <v>104</v>
      </c>
      <c r="B71" s="220" t="s">
        <v>59</v>
      </c>
      <c r="C71" s="266" t="s">
        <v>60</v>
      </c>
      <c r="D71" s="225"/>
      <c r="E71" s="230"/>
      <c r="F71" s="233"/>
      <c r="G71" s="233">
        <f>SUMIF(AE72:AE80,"&lt;&gt;NOR",G72:G80)</f>
        <v>0</v>
      </c>
      <c r="H71" s="233"/>
      <c r="I71" s="233">
        <f>SUM(I72:I80)</f>
        <v>0</v>
      </c>
      <c r="J71" s="233"/>
      <c r="K71" s="233">
        <f>SUM(K72:K80)</f>
        <v>0</v>
      </c>
      <c r="L71" s="233"/>
      <c r="M71" s="233">
        <f>SUM(M72:M80)</f>
        <v>0</v>
      </c>
      <c r="N71" s="226"/>
      <c r="O71" s="226">
        <f>SUM(O72:O80)</f>
        <v>306.19475999999997</v>
      </c>
      <c r="P71" s="226"/>
      <c r="Q71" s="226">
        <f>SUM(Q72:Q80)</f>
        <v>0</v>
      </c>
      <c r="R71" s="226"/>
      <c r="S71" s="226"/>
      <c r="T71" s="227"/>
      <c r="U71" s="226">
        <f>SUM(U72:U80)</f>
        <v>1239.45</v>
      </c>
      <c r="AE71" t="s">
        <v>105</v>
      </c>
    </row>
    <row r="72" spans="1:60" ht="22.5" outlineLevel="1" x14ac:dyDescent="0.2">
      <c r="A72" s="213">
        <v>20</v>
      </c>
      <c r="B72" s="219" t="s">
        <v>175</v>
      </c>
      <c r="C72" s="264" t="s">
        <v>176</v>
      </c>
      <c r="D72" s="221" t="s">
        <v>116</v>
      </c>
      <c r="E72" s="228">
        <v>43.490400000000001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22">
        <v>3.0539000000000001</v>
      </c>
      <c r="O72" s="222">
        <f>ROUND(E72*N72,5)</f>
        <v>132.81532999999999</v>
      </c>
      <c r="P72" s="222">
        <v>0</v>
      </c>
      <c r="Q72" s="222">
        <f>ROUND(E72*P72,5)</f>
        <v>0</v>
      </c>
      <c r="R72" s="222"/>
      <c r="S72" s="222"/>
      <c r="T72" s="223">
        <v>14.143890000000001</v>
      </c>
      <c r="U72" s="222">
        <f>ROUND(E72*T72,2)</f>
        <v>615.12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109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3"/>
      <c r="B73" s="219"/>
      <c r="C73" s="265" t="s">
        <v>177</v>
      </c>
      <c r="D73" s="224"/>
      <c r="E73" s="229">
        <v>13.9</v>
      </c>
      <c r="F73" s="232"/>
      <c r="G73" s="232"/>
      <c r="H73" s="232"/>
      <c r="I73" s="232"/>
      <c r="J73" s="232"/>
      <c r="K73" s="232"/>
      <c r="L73" s="232"/>
      <c r="M73" s="232"/>
      <c r="N73" s="222"/>
      <c r="O73" s="222"/>
      <c r="P73" s="222"/>
      <c r="Q73" s="222"/>
      <c r="R73" s="222"/>
      <c r="S73" s="222"/>
      <c r="T73" s="223"/>
      <c r="U73" s="222"/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118</v>
      </c>
      <c r="AF73" s="212">
        <v>0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3"/>
      <c r="B74" s="219"/>
      <c r="C74" s="265" t="s">
        <v>178</v>
      </c>
      <c r="D74" s="224"/>
      <c r="E74" s="229">
        <v>27.92</v>
      </c>
      <c r="F74" s="232"/>
      <c r="G74" s="232"/>
      <c r="H74" s="232"/>
      <c r="I74" s="232"/>
      <c r="J74" s="232"/>
      <c r="K74" s="232"/>
      <c r="L74" s="232"/>
      <c r="M74" s="232"/>
      <c r="N74" s="222"/>
      <c r="O74" s="222"/>
      <c r="P74" s="222"/>
      <c r="Q74" s="222"/>
      <c r="R74" s="222"/>
      <c r="S74" s="222"/>
      <c r="T74" s="223"/>
      <c r="U74" s="222"/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118</v>
      </c>
      <c r="AF74" s="212">
        <v>0</v>
      </c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3"/>
      <c r="B75" s="219"/>
      <c r="C75" s="265" t="s">
        <v>179</v>
      </c>
      <c r="D75" s="224"/>
      <c r="E75" s="229">
        <v>1.6704000000000001</v>
      </c>
      <c r="F75" s="232"/>
      <c r="G75" s="232"/>
      <c r="H75" s="232"/>
      <c r="I75" s="232"/>
      <c r="J75" s="232"/>
      <c r="K75" s="232"/>
      <c r="L75" s="232"/>
      <c r="M75" s="232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118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22.5" outlineLevel="1" x14ac:dyDescent="0.2">
      <c r="A76" s="213">
        <v>21</v>
      </c>
      <c r="B76" s="219" t="s">
        <v>180</v>
      </c>
      <c r="C76" s="264" t="s">
        <v>181</v>
      </c>
      <c r="D76" s="221" t="s">
        <v>116</v>
      </c>
      <c r="E76" s="228">
        <v>54.428730000000002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22">
        <v>2.9161199999999998</v>
      </c>
      <c r="O76" s="222">
        <f>ROUND(E76*N76,5)</f>
        <v>158.72071</v>
      </c>
      <c r="P76" s="222">
        <v>0</v>
      </c>
      <c r="Q76" s="222">
        <f>ROUND(E76*P76,5)</f>
        <v>0</v>
      </c>
      <c r="R76" s="222"/>
      <c r="S76" s="222"/>
      <c r="T76" s="223">
        <v>10.183999999999999</v>
      </c>
      <c r="U76" s="222">
        <f>ROUND(E76*T76,2)</f>
        <v>554.29999999999995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113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3"/>
      <c r="B77" s="219"/>
      <c r="C77" s="265" t="s">
        <v>182</v>
      </c>
      <c r="D77" s="224"/>
      <c r="E77" s="229">
        <v>54.428730000000002</v>
      </c>
      <c r="F77" s="232"/>
      <c r="G77" s="232"/>
      <c r="H77" s="232"/>
      <c r="I77" s="232"/>
      <c r="J77" s="232"/>
      <c r="K77" s="232"/>
      <c r="L77" s="232"/>
      <c r="M77" s="232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118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 x14ac:dyDescent="0.2">
      <c r="A78" s="213">
        <v>22</v>
      </c>
      <c r="B78" s="219" t="s">
        <v>183</v>
      </c>
      <c r="C78" s="264" t="s">
        <v>184</v>
      </c>
      <c r="D78" s="221" t="s">
        <v>185</v>
      </c>
      <c r="E78" s="228">
        <v>1</v>
      </c>
      <c r="F78" s="231"/>
      <c r="G78" s="232">
        <f>ROUND(E78*F78,2)</f>
        <v>0</v>
      </c>
      <c r="H78" s="231"/>
      <c r="I78" s="232">
        <f>ROUND(E78*H78,2)</f>
        <v>0</v>
      </c>
      <c r="J78" s="231"/>
      <c r="K78" s="232">
        <f>ROUND(E78*J78,2)</f>
        <v>0</v>
      </c>
      <c r="L78" s="232">
        <v>21</v>
      </c>
      <c r="M78" s="232">
        <f>G78*(1+L78/100)</f>
        <v>0</v>
      </c>
      <c r="N78" s="222">
        <v>3.0539000000000001</v>
      </c>
      <c r="O78" s="222">
        <f>ROUND(E78*N78,5)</f>
        <v>3.0539000000000001</v>
      </c>
      <c r="P78" s="222">
        <v>0</v>
      </c>
      <c r="Q78" s="222">
        <f>ROUND(E78*P78,5)</f>
        <v>0</v>
      </c>
      <c r="R78" s="222"/>
      <c r="S78" s="222"/>
      <c r="T78" s="223">
        <v>16.28989</v>
      </c>
      <c r="U78" s="222">
        <f>ROUND(E78*T78,2)</f>
        <v>16.29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113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3">
        <v>23</v>
      </c>
      <c r="B79" s="219" t="s">
        <v>186</v>
      </c>
      <c r="C79" s="264" t="s">
        <v>187</v>
      </c>
      <c r="D79" s="221" t="s">
        <v>112</v>
      </c>
      <c r="E79" s="228">
        <v>2.8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22">
        <v>3.0539000000000001</v>
      </c>
      <c r="O79" s="222">
        <f>ROUND(E79*N79,5)</f>
        <v>8.5509199999999996</v>
      </c>
      <c r="P79" s="222">
        <v>0</v>
      </c>
      <c r="Q79" s="222">
        <f>ROUND(E79*P79,5)</f>
        <v>0</v>
      </c>
      <c r="R79" s="222"/>
      <c r="S79" s="222"/>
      <c r="T79" s="223">
        <v>14.143890000000001</v>
      </c>
      <c r="U79" s="222">
        <f>ROUND(E79*T79,2)</f>
        <v>39.6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113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3">
        <v>24</v>
      </c>
      <c r="B80" s="219" t="s">
        <v>188</v>
      </c>
      <c r="C80" s="264" t="s">
        <v>189</v>
      </c>
      <c r="D80" s="221" t="s">
        <v>185</v>
      </c>
      <c r="E80" s="228">
        <v>1</v>
      </c>
      <c r="F80" s="231"/>
      <c r="G80" s="232">
        <f>ROUND(E80*F80,2)</f>
        <v>0</v>
      </c>
      <c r="H80" s="231"/>
      <c r="I80" s="232">
        <f>ROUND(E80*H80,2)</f>
        <v>0</v>
      </c>
      <c r="J80" s="231"/>
      <c r="K80" s="232">
        <f>ROUND(E80*J80,2)</f>
        <v>0</v>
      </c>
      <c r="L80" s="232">
        <v>21</v>
      </c>
      <c r="M80" s="232">
        <f>G80*(1+L80/100)</f>
        <v>0</v>
      </c>
      <c r="N80" s="222">
        <v>3.0539000000000001</v>
      </c>
      <c r="O80" s="222">
        <f>ROUND(E80*N80,5)</f>
        <v>3.0539000000000001</v>
      </c>
      <c r="P80" s="222">
        <v>0</v>
      </c>
      <c r="Q80" s="222">
        <f>ROUND(E80*P80,5)</f>
        <v>0</v>
      </c>
      <c r="R80" s="222"/>
      <c r="S80" s="222"/>
      <c r="T80" s="223">
        <v>14.143890000000001</v>
      </c>
      <c r="U80" s="222">
        <f>ROUND(E80*T80,2)</f>
        <v>14.14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113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x14ac:dyDescent="0.2">
      <c r="A81" s="214" t="s">
        <v>104</v>
      </c>
      <c r="B81" s="220" t="s">
        <v>61</v>
      </c>
      <c r="C81" s="266" t="s">
        <v>62</v>
      </c>
      <c r="D81" s="225"/>
      <c r="E81" s="230"/>
      <c r="F81" s="233"/>
      <c r="G81" s="233">
        <f>SUMIF(AE82:AE109,"&lt;&gt;NOR",G82:G109)</f>
        <v>0</v>
      </c>
      <c r="H81" s="233"/>
      <c r="I81" s="233">
        <f>SUM(I82:I109)</f>
        <v>0</v>
      </c>
      <c r="J81" s="233"/>
      <c r="K81" s="233">
        <f>SUM(K82:K109)</f>
        <v>0</v>
      </c>
      <c r="L81" s="233"/>
      <c r="M81" s="233">
        <f>SUM(M82:M109)</f>
        <v>0</v>
      </c>
      <c r="N81" s="226"/>
      <c r="O81" s="226">
        <f>SUM(O82:O109)</f>
        <v>837.10975000000008</v>
      </c>
      <c r="P81" s="226"/>
      <c r="Q81" s="226">
        <f>SUM(Q82:Q109)</f>
        <v>0</v>
      </c>
      <c r="R81" s="226"/>
      <c r="S81" s="226"/>
      <c r="T81" s="227"/>
      <c r="U81" s="226">
        <f>SUM(U82:U109)</f>
        <v>1135.7699999999998</v>
      </c>
      <c r="AE81" t="s">
        <v>105</v>
      </c>
    </row>
    <row r="82" spans="1:60" outlineLevel="1" x14ac:dyDescent="0.2">
      <c r="A82" s="213">
        <v>25</v>
      </c>
      <c r="B82" s="219" t="s">
        <v>190</v>
      </c>
      <c r="C82" s="264" t="s">
        <v>191</v>
      </c>
      <c r="D82" s="221" t="s">
        <v>121</v>
      </c>
      <c r="E82" s="228">
        <v>205.7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22">
        <v>2.8660000000000001E-2</v>
      </c>
      <c r="O82" s="222">
        <f>ROUND(E82*N82,5)</f>
        <v>5.8953600000000002</v>
      </c>
      <c r="P82" s="222">
        <v>0</v>
      </c>
      <c r="Q82" s="222">
        <f>ROUND(E82*P82,5)</f>
        <v>0</v>
      </c>
      <c r="R82" s="222"/>
      <c r="S82" s="222"/>
      <c r="T82" s="223">
        <v>0.46500000000000002</v>
      </c>
      <c r="U82" s="222">
        <f>ROUND(E82*T82,2)</f>
        <v>95.65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113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3"/>
      <c r="B83" s="219"/>
      <c r="C83" s="265" t="s">
        <v>192</v>
      </c>
      <c r="D83" s="224"/>
      <c r="E83" s="229">
        <v>139</v>
      </c>
      <c r="F83" s="232"/>
      <c r="G83" s="232"/>
      <c r="H83" s="232"/>
      <c r="I83" s="232"/>
      <c r="J83" s="232"/>
      <c r="K83" s="232"/>
      <c r="L83" s="232"/>
      <c r="M83" s="232"/>
      <c r="N83" s="222"/>
      <c r="O83" s="222"/>
      <c r="P83" s="222"/>
      <c r="Q83" s="222"/>
      <c r="R83" s="222"/>
      <c r="S83" s="222"/>
      <c r="T83" s="223"/>
      <c r="U83" s="222"/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118</v>
      </c>
      <c r="AF83" s="212">
        <v>0</v>
      </c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3"/>
      <c r="B84" s="219"/>
      <c r="C84" s="265" t="s">
        <v>193</v>
      </c>
      <c r="D84" s="224"/>
      <c r="E84" s="229">
        <v>66.7</v>
      </c>
      <c r="F84" s="232"/>
      <c r="G84" s="232"/>
      <c r="H84" s="232"/>
      <c r="I84" s="232"/>
      <c r="J84" s="232"/>
      <c r="K84" s="232"/>
      <c r="L84" s="232"/>
      <c r="M84" s="232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118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3">
        <v>26</v>
      </c>
      <c r="B85" s="219" t="s">
        <v>194</v>
      </c>
      <c r="C85" s="264" t="s">
        <v>195</v>
      </c>
      <c r="D85" s="221" t="s">
        <v>121</v>
      </c>
      <c r="E85" s="228">
        <v>484.9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22">
        <v>0.21251999999999999</v>
      </c>
      <c r="O85" s="222">
        <f>ROUND(E85*N85,5)</f>
        <v>103.05095</v>
      </c>
      <c r="P85" s="222">
        <v>0</v>
      </c>
      <c r="Q85" s="222">
        <f>ROUND(E85*P85,5)</f>
        <v>0</v>
      </c>
      <c r="R85" s="222"/>
      <c r="S85" s="222"/>
      <c r="T85" s="223">
        <v>0.17799999999999999</v>
      </c>
      <c r="U85" s="222">
        <f>ROUND(E85*T85,2)</f>
        <v>86.31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113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3"/>
      <c r="B86" s="219"/>
      <c r="C86" s="265" t="s">
        <v>192</v>
      </c>
      <c r="D86" s="224"/>
      <c r="E86" s="229">
        <v>139</v>
      </c>
      <c r="F86" s="232"/>
      <c r="G86" s="232"/>
      <c r="H86" s="232"/>
      <c r="I86" s="232"/>
      <c r="J86" s="232"/>
      <c r="K86" s="232"/>
      <c r="L86" s="232"/>
      <c r="M86" s="232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118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3"/>
      <c r="B87" s="219"/>
      <c r="C87" s="265" t="s">
        <v>196</v>
      </c>
      <c r="D87" s="224"/>
      <c r="E87" s="229">
        <v>279.2</v>
      </c>
      <c r="F87" s="232"/>
      <c r="G87" s="232"/>
      <c r="H87" s="232"/>
      <c r="I87" s="232"/>
      <c r="J87" s="232"/>
      <c r="K87" s="232"/>
      <c r="L87" s="232"/>
      <c r="M87" s="232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118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3"/>
      <c r="B88" s="219"/>
      <c r="C88" s="265" t="s">
        <v>193</v>
      </c>
      <c r="D88" s="224"/>
      <c r="E88" s="229">
        <v>66.7</v>
      </c>
      <c r="F88" s="232"/>
      <c r="G88" s="232"/>
      <c r="H88" s="232"/>
      <c r="I88" s="232"/>
      <c r="J88" s="232"/>
      <c r="K88" s="232"/>
      <c r="L88" s="232"/>
      <c r="M88" s="232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118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3">
        <v>27</v>
      </c>
      <c r="B89" s="219" t="s">
        <v>197</v>
      </c>
      <c r="C89" s="264" t="s">
        <v>198</v>
      </c>
      <c r="D89" s="221" t="s">
        <v>121</v>
      </c>
      <c r="E89" s="228">
        <v>411.40199999999999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21</v>
      </c>
      <c r="M89" s="232">
        <f>G89*(1+L89/100)</f>
        <v>0</v>
      </c>
      <c r="N89" s="222">
        <v>1.1285799999999999</v>
      </c>
      <c r="O89" s="222">
        <f>ROUND(E89*N89,5)</f>
        <v>464.30007000000001</v>
      </c>
      <c r="P89" s="222">
        <v>0</v>
      </c>
      <c r="Q89" s="222">
        <f>ROUND(E89*P89,5)</f>
        <v>0</v>
      </c>
      <c r="R89" s="222"/>
      <c r="S89" s="222"/>
      <c r="T89" s="223">
        <v>1.8819999999999999</v>
      </c>
      <c r="U89" s="222">
        <f>ROUND(E89*T89,2)</f>
        <v>774.26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113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/>
      <c r="B90" s="219"/>
      <c r="C90" s="265" t="s">
        <v>199</v>
      </c>
      <c r="D90" s="224"/>
      <c r="E90" s="229">
        <v>299.58</v>
      </c>
      <c r="F90" s="232"/>
      <c r="G90" s="232"/>
      <c r="H90" s="232"/>
      <c r="I90" s="232"/>
      <c r="J90" s="232"/>
      <c r="K90" s="232"/>
      <c r="L90" s="232"/>
      <c r="M90" s="232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118</v>
      </c>
      <c r="AF90" s="212"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3"/>
      <c r="B91" s="219"/>
      <c r="C91" s="265" t="s">
        <v>200</v>
      </c>
      <c r="D91" s="224"/>
      <c r="E91" s="229">
        <v>54.432000000000002</v>
      </c>
      <c r="F91" s="232"/>
      <c r="G91" s="232"/>
      <c r="H91" s="232"/>
      <c r="I91" s="232"/>
      <c r="J91" s="232"/>
      <c r="K91" s="232"/>
      <c r="L91" s="232"/>
      <c r="M91" s="232"/>
      <c r="N91" s="222"/>
      <c r="O91" s="222"/>
      <c r="P91" s="222"/>
      <c r="Q91" s="222"/>
      <c r="R91" s="222"/>
      <c r="S91" s="222"/>
      <c r="T91" s="223"/>
      <c r="U91" s="222"/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118</v>
      </c>
      <c r="AF91" s="212"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/>
      <c r="B92" s="219"/>
      <c r="C92" s="265" t="s">
        <v>201</v>
      </c>
      <c r="D92" s="224"/>
      <c r="E92" s="229">
        <v>44.44</v>
      </c>
      <c r="F92" s="232"/>
      <c r="G92" s="232"/>
      <c r="H92" s="232"/>
      <c r="I92" s="232"/>
      <c r="J92" s="232"/>
      <c r="K92" s="232"/>
      <c r="L92" s="232"/>
      <c r="M92" s="232"/>
      <c r="N92" s="222"/>
      <c r="O92" s="222"/>
      <c r="P92" s="222"/>
      <c r="Q92" s="222"/>
      <c r="R92" s="222"/>
      <c r="S92" s="222"/>
      <c r="T92" s="223"/>
      <c r="U92" s="222"/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118</v>
      </c>
      <c r="AF92" s="212">
        <v>0</v>
      </c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3"/>
      <c r="B93" s="219"/>
      <c r="C93" s="265" t="s">
        <v>202</v>
      </c>
      <c r="D93" s="224"/>
      <c r="E93" s="229">
        <v>12.95</v>
      </c>
      <c r="F93" s="232"/>
      <c r="G93" s="232"/>
      <c r="H93" s="232"/>
      <c r="I93" s="232"/>
      <c r="J93" s="232"/>
      <c r="K93" s="232"/>
      <c r="L93" s="232"/>
      <c r="M93" s="232"/>
      <c r="N93" s="222"/>
      <c r="O93" s="222"/>
      <c r="P93" s="222"/>
      <c r="Q93" s="222"/>
      <c r="R93" s="222"/>
      <c r="S93" s="222"/>
      <c r="T93" s="223"/>
      <c r="U93" s="222"/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118</v>
      </c>
      <c r="AF93" s="212">
        <v>0</v>
      </c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3">
        <v>28</v>
      </c>
      <c r="B94" s="219" t="s">
        <v>203</v>
      </c>
      <c r="C94" s="264" t="s">
        <v>204</v>
      </c>
      <c r="D94" s="221" t="s">
        <v>121</v>
      </c>
      <c r="E94" s="228">
        <v>411.40199999999999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21</v>
      </c>
      <c r="M94" s="232">
        <f>G94*(1+L94/100)</f>
        <v>0</v>
      </c>
      <c r="N94" s="222">
        <v>0.31878000000000001</v>
      </c>
      <c r="O94" s="222">
        <f>ROUND(E94*N94,5)</f>
        <v>131.14672999999999</v>
      </c>
      <c r="P94" s="222">
        <v>0</v>
      </c>
      <c r="Q94" s="222">
        <f>ROUND(E94*P94,5)</f>
        <v>0</v>
      </c>
      <c r="R94" s="222"/>
      <c r="S94" s="222"/>
      <c r="T94" s="223">
        <v>0.192</v>
      </c>
      <c r="U94" s="222">
        <f>ROUND(E94*T94,2)</f>
        <v>78.989999999999995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113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3"/>
      <c r="B95" s="219"/>
      <c r="C95" s="265" t="s">
        <v>199</v>
      </c>
      <c r="D95" s="224"/>
      <c r="E95" s="229">
        <v>299.58</v>
      </c>
      <c r="F95" s="232"/>
      <c r="G95" s="232"/>
      <c r="H95" s="232"/>
      <c r="I95" s="232"/>
      <c r="J95" s="232"/>
      <c r="K95" s="232"/>
      <c r="L95" s="232"/>
      <c r="M95" s="232"/>
      <c r="N95" s="222"/>
      <c r="O95" s="222"/>
      <c r="P95" s="222"/>
      <c r="Q95" s="222"/>
      <c r="R95" s="222"/>
      <c r="S95" s="222"/>
      <c r="T95" s="223"/>
      <c r="U95" s="222"/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118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3"/>
      <c r="B96" s="219"/>
      <c r="C96" s="265" t="s">
        <v>200</v>
      </c>
      <c r="D96" s="224"/>
      <c r="E96" s="229">
        <v>54.432000000000002</v>
      </c>
      <c r="F96" s="232"/>
      <c r="G96" s="232"/>
      <c r="H96" s="232"/>
      <c r="I96" s="232"/>
      <c r="J96" s="232"/>
      <c r="K96" s="232"/>
      <c r="L96" s="232"/>
      <c r="M96" s="232"/>
      <c r="N96" s="222"/>
      <c r="O96" s="222"/>
      <c r="P96" s="222"/>
      <c r="Q96" s="222"/>
      <c r="R96" s="222"/>
      <c r="S96" s="222"/>
      <c r="T96" s="223"/>
      <c r="U96" s="222"/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118</v>
      </c>
      <c r="AF96" s="212">
        <v>0</v>
      </c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/>
      <c r="B97" s="219"/>
      <c r="C97" s="265" t="s">
        <v>201</v>
      </c>
      <c r="D97" s="224"/>
      <c r="E97" s="229">
        <v>44.44</v>
      </c>
      <c r="F97" s="232"/>
      <c r="G97" s="232"/>
      <c r="H97" s="232"/>
      <c r="I97" s="232"/>
      <c r="J97" s="232"/>
      <c r="K97" s="232"/>
      <c r="L97" s="232"/>
      <c r="M97" s="232"/>
      <c r="N97" s="222"/>
      <c r="O97" s="222"/>
      <c r="P97" s="222"/>
      <c r="Q97" s="222"/>
      <c r="R97" s="222"/>
      <c r="S97" s="222"/>
      <c r="T97" s="223"/>
      <c r="U97" s="222"/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118</v>
      </c>
      <c r="AF97" s="212">
        <v>0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/>
      <c r="B98" s="219"/>
      <c r="C98" s="265" t="s">
        <v>202</v>
      </c>
      <c r="D98" s="224"/>
      <c r="E98" s="229">
        <v>12.95</v>
      </c>
      <c r="F98" s="232"/>
      <c r="G98" s="232"/>
      <c r="H98" s="232"/>
      <c r="I98" s="232"/>
      <c r="J98" s="232"/>
      <c r="K98" s="232"/>
      <c r="L98" s="232"/>
      <c r="M98" s="232"/>
      <c r="N98" s="222"/>
      <c r="O98" s="222"/>
      <c r="P98" s="222"/>
      <c r="Q98" s="222"/>
      <c r="R98" s="222"/>
      <c r="S98" s="222"/>
      <c r="T98" s="223"/>
      <c r="U98" s="222"/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118</v>
      </c>
      <c r="AF98" s="212">
        <v>0</v>
      </c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>
        <v>29</v>
      </c>
      <c r="B99" s="219" t="s">
        <v>205</v>
      </c>
      <c r="C99" s="264" t="s">
        <v>206</v>
      </c>
      <c r="D99" s="221" t="s">
        <v>116</v>
      </c>
      <c r="E99" s="228">
        <v>22.8996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22">
        <v>2.81115</v>
      </c>
      <c r="O99" s="222">
        <f>ROUND(E99*N99,5)</f>
        <v>64.374210000000005</v>
      </c>
      <c r="P99" s="222">
        <v>0</v>
      </c>
      <c r="Q99" s="222">
        <f>ROUND(E99*P99,5)</f>
        <v>0</v>
      </c>
      <c r="R99" s="222"/>
      <c r="S99" s="222"/>
      <c r="T99" s="223">
        <v>2.9089999999999998</v>
      </c>
      <c r="U99" s="222">
        <f>ROUND(E99*T99,2)</f>
        <v>66.61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113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3"/>
      <c r="B100" s="219"/>
      <c r="C100" s="265" t="s">
        <v>207</v>
      </c>
      <c r="D100" s="224"/>
      <c r="E100" s="229">
        <v>22.8996</v>
      </c>
      <c r="F100" s="232"/>
      <c r="G100" s="232"/>
      <c r="H100" s="232"/>
      <c r="I100" s="232"/>
      <c r="J100" s="232"/>
      <c r="K100" s="232"/>
      <c r="L100" s="232"/>
      <c r="M100" s="232"/>
      <c r="N100" s="222"/>
      <c r="O100" s="222"/>
      <c r="P100" s="222"/>
      <c r="Q100" s="222"/>
      <c r="R100" s="222"/>
      <c r="S100" s="222"/>
      <c r="T100" s="223"/>
      <c r="U100" s="22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118</v>
      </c>
      <c r="AF100" s="212">
        <v>0</v>
      </c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3">
        <v>30</v>
      </c>
      <c r="B101" s="219" t="s">
        <v>208</v>
      </c>
      <c r="C101" s="264" t="s">
        <v>209</v>
      </c>
      <c r="D101" s="221" t="s">
        <v>116</v>
      </c>
      <c r="E101" s="228">
        <v>23.04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22">
        <v>2.04</v>
      </c>
      <c r="O101" s="222">
        <f>ROUND(E101*N101,5)</f>
        <v>47.001600000000003</v>
      </c>
      <c r="P101" s="222">
        <v>0</v>
      </c>
      <c r="Q101" s="222">
        <f>ROUND(E101*P101,5)</f>
        <v>0</v>
      </c>
      <c r="R101" s="222"/>
      <c r="S101" s="222"/>
      <c r="T101" s="223">
        <v>0.27500000000000002</v>
      </c>
      <c r="U101" s="222">
        <f>ROUND(E101*T101,2)</f>
        <v>6.34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113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3"/>
      <c r="B102" s="219"/>
      <c r="C102" s="265" t="s">
        <v>210</v>
      </c>
      <c r="D102" s="224"/>
      <c r="E102" s="229">
        <v>23.04</v>
      </c>
      <c r="F102" s="232"/>
      <c r="G102" s="232"/>
      <c r="H102" s="232"/>
      <c r="I102" s="232"/>
      <c r="J102" s="232"/>
      <c r="K102" s="232"/>
      <c r="L102" s="232"/>
      <c r="M102" s="232"/>
      <c r="N102" s="222"/>
      <c r="O102" s="222"/>
      <c r="P102" s="222"/>
      <c r="Q102" s="222"/>
      <c r="R102" s="222"/>
      <c r="S102" s="222"/>
      <c r="T102" s="223"/>
      <c r="U102" s="22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118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3">
        <v>31</v>
      </c>
      <c r="B103" s="219" t="s">
        <v>211</v>
      </c>
      <c r="C103" s="264" t="s">
        <v>212</v>
      </c>
      <c r="D103" s="221" t="s">
        <v>116</v>
      </c>
      <c r="E103" s="228">
        <v>2.214</v>
      </c>
      <c r="F103" s="231"/>
      <c r="G103" s="232">
        <f>ROUND(E103*F103,2)</f>
        <v>0</v>
      </c>
      <c r="H103" s="231"/>
      <c r="I103" s="232">
        <f>ROUND(E103*H103,2)</f>
        <v>0</v>
      </c>
      <c r="J103" s="231"/>
      <c r="K103" s="232">
        <f>ROUND(E103*J103,2)</f>
        <v>0</v>
      </c>
      <c r="L103" s="232">
        <v>21</v>
      </c>
      <c r="M103" s="232">
        <f>G103*(1+L103/100)</f>
        <v>0</v>
      </c>
      <c r="N103" s="222">
        <v>2.5649700000000002</v>
      </c>
      <c r="O103" s="222">
        <f>ROUND(E103*N103,5)</f>
        <v>5.6788400000000001</v>
      </c>
      <c r="P103" s="222">
        <v>0</v>
      </c>
      <c r="Q103" s="222">
        <f>ROUND(E103*P103,5)</f>
        <v>0</v>
      </c>
      <c r="R103" s="222"/>
      <c r="S103" s="222"/>
      <c r="T103" s="223">
        <v>2.3010000000000002</v>
      </c>
      <c r="U103" s="222">
        <f>ROUND(E103*T103,2)</f>
        <v>5.09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113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3"/>
      <c r="B104" s="219"/>
      <c r="C104" s="265" t="s">
        <v>213</v>
      </c>
      <c r="D104" s="224"/>
      <c r="E104" s="229">
        <v>1.1040000000000001</v>
      </c>
      <c r="F104" s="232"/>
      <c r="G104" s="232"/>
      <c r="H104" s="232"/>
      <c r="I104" s="232"/>
      <c r="J104" s="232"/>
      <c r="K104" s="232"/>
      <c r="L104" s="232"/>
      <c r="M104" s="232"/>
      <c r="N104" s="222"/>
      <c r="O104" s="222"/>
      <c r="P104" s="222"/>
      <c r="Q104" s="222"/>
      <c r="R104" s="222"/>
      <c r="S104" s="222"/>
      <c r="T104" s="223"/>
      <c r="U104" s="22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118</v>
      </c>
      <c r="AF104" s="212">
        <v>0</v>
      </c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3"/>
      <c r="B105" s="219"/>
      <c r="C105" s="265" t="s">
        <v>214</v>
      </c>
      <c r="D105" s="224"/>
      <c r="E105" s="229">
        <v>1.1100000000000001</v>
      </c>
      <c r="F105" s="232"/>
      <c r="G105" s="232"/>
      <c r="H105" s="232"/>
      <c r="I105" s="232"/>
      <c r="J105" s="232"/>
      <c r="K105" s="232"/>
      <c r="L105" s="232"/>
      <c r="M105" s="232"/>
      <c r="N105" s="222"/>
      <c r="O105" s="222"/>
      <c r="P105" s="222"/>
      <c r="Q105" s="222"/>
      <c r="R105" s="222"/>
      <c r="S105" s="222"/>
      <c r="T105" s="223"/>
      <c r="U105" s="22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118</v>
      </c>
      <c r="AF105" s="212">
        <v>0</v>
      </c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3">
        <v>32</v>
      </c>
      <c r="B106" s="219" t="s">
        <v>215</v>
      </c>
      <c r="C106" s="264" t="s">
        <v>216</v>
      </c>
      <c r="D106" s="221" t="s">
        <v>121</v>
      </c>
      <c r="E106" s="228">
        <v>7.3</v>
      </c>
      <c r="F106" s="231"/>
      <c r="G106" s="232">
        <f>ROUND(E106*F106,2)</f>
        <v>0</v>
      </c>
      <c r="H106" s="231"/>
      <c r="I106" s="232">
        <f>ROUND(E106*H106,2)</f>
        <v>0</v>
      </c>
      <c r="J106" s="231"/>
      <c r="K106" s="232">
        <f>ROUND(E106*J106,2)</f>
        <v>0</v>
      </c>
      <c r="L106" s="232">
        <v>21</v>
      </c>
      <c r="M106" s="232">
        <f>G106*(1+L106/100)</f>
        <v>0</v>
      </c>
      <c r="N106" s="222">
        <v>1.02407</v>
      </c>
      <c r="O106" s="222">
        <f>ROUND(E106*N106,5)</f>
        <v>7.4757100000000003</v>
      </c>
      <c r="P106" s="222">
        <v>0</v>
      </c>
      <c r="Q106" s="222">
        <f>ROUND(E106*P106,5)</f>
        <v>0</v>
      </c>
      <c r="R106" s="222"/>
      <c r="S106" s="222"/>
      <c r="T106" s="223">
        <v>2.0790000000000002</v>
      </c>
      <c r="U106" s="222">
        <f>ROUND(E106*T106,2)</f>
        <v>15.18</v>
      </c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113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3"/>
      <c r="B107" s="219"/>
      <c r="C107" s="265" t="s">
        <v>217</v>
      </c>
      <c r="D107" s="224"/>
      <c r="E107" s="229">
        <v>7.3</v>
      </c>
      <c r="F107" s="232"/>
      <c r="G107" s="232"/>
      <c r="H107" s="232"/>
      <c r="I107" s="232"/>
      <c r="J107" s="232"/>
      <c r="K107" s="232"/>
      <c r="L107" s="232"/>
      <c r="M107" s="232"/>
      <c r="N107" s="222"/>
      <c r="O107" s="222"/>
      <c r="P107" s="222"/>
      <c r="Q107" s="222"/>
      <c r="R107" s="222"/>
      <c r="S107" s="222"/>
      <c r="T107" s="223"/>
      <c r="U107" s="22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118</v>
      </c>
      <c r="AF107" s="212">
        <v>0</v>
      </c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3">
        <v>33</v>
      </c>
      <c r="B108" s="219" t="s">
        <v>218</v>
      </c>
      <c r="C108" s="264" t="s">
        <v>219</v>
      </c>
      <c r="D108" s="221" t="s">
        <v>116</v>
      </c>
      <c r="E108" s="228">
        <v>4.3295999999999992</v>
      </c>
      <c r="F108" s="231"/>
      <c r="G108" s="232">
        <f>ROUND(E108*F108,2)</f>
        <v>0</v>
      </c>
      <c r="H108" s="231"/>
      <c r="I108" s="232">
        <f>ROUND(E108*H108,2)</f>
        <v>0</v>
      </c>
      <c r="J108" s="231"/>
      <c r="K108" s="232">
        <f>ROUND(E108*J108,2)</f>
        <v>0</v>
      </c>
      <c r="L108" s="232">
        <v>21</v>
      </c>
      <c r="M108" s="232">
        <f>G108*(1+L108/100)</f>
        <v>0</v>
      </c>
      <c r="N108" s="222">
        <v>1.8907700000000001</v>
      </c>
      <c r="O108" s="222">
        <f>ROUND(E108*N108,5)</f>
        <v>8.18628</v>
      </c>
      <c r="P108" s="222">
        <v>0</v>
      </c>
      <c r="Q108" s="222">
        <f>ROUND(E108*P108,5)</f>
        <v>0</v>
      </c>
      <c r="R108" s="222"/>
      <c r="S108" s="222"/>
      <c r="T108" s="223">
        <v>1.6950000000000001</v>
      </c>
      <c r="U108" s="222">
        <f>ROUND(E108*T108,2)</f>
        <v>7.34</v>
      </c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113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3"/>
      <c r="B109" s="219"/>
      <c r="C109" s="265" t="s">
        <v>220</v>
      </c>
      <c r="D109" s="224"/>
      <c r="E109" s="229">
        <v>4.3296000000000001</v>
      </c>
      <c r="F109" s="232"/>
      <c r="G109" s="232"/>
      <c r="H109" s="232"/>
      <c r="I109" s="232"/>
      <c r="J109" s="232"/>
      <c r="K109" s="232"/>
      <c r="L109" s="232"/>
      <c r="M109" s="232"/>
      <c r="N109" s="222"/>
      <c r="O109" s="222"/>
      <c r="P109" s="222"/>
      <c r="Q109" s="222"/>
      <c r="R109" s="222"/>
      <c r="S109" s="222"/>
      <c r="T109" s="223"/>
      <c r="U109" s="22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118</v>
      </c>
      <c r="AF109" s="212">
        <v>0</v>
      </c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x14ac:dyDescent="0.2">
      <c r="A110" s="214" t="s">
        <v>104</v>
      </c>
      <c r="B110" s="220" t="s">
        <v>63</v>
      </c>
      <c r="C110" s="266" t="s">
        <v>64</v>
      </c>
      <c r="D110" s="225"/>
      <c r="E110" s="230"/>
      <c r="F110" s="233"/>
      <c r="G110" s="233">
        <f>SUMIF(AE111:AE112,"&lt;&gt;NOR",G111:G112)</f>
        <v>0</v>
      </c>
      <c r="H110" s="233"/>
      <c r="I110" s="233">
        <f>SUM(I111:I112)</f>
        <v>0</v>
      </c>
      <c r="J110" s="233"/>
      <c r="K110" s="233">
        <f>SUM(K111:K112)</f>
        <v>0</v>
      </c>
      <c r="L110" s="233"/>
      <c r="M110" s="233">
        <f>SUM(M111:M112)</f>
        <v>0</v>
      </c>
      <c r="N110" s="226"/>
      <c r="O110" s="226">
        <f>SUM(O111:O112)</f>
        <v>7.7499999999999999E-3</v>
      </c>
      <c r="P110" s="226"/>
      <c r="Q110" s="226">
        <f>SUM(Q111:Q112)</f>
        <v>0</v>
      </c>
      <c r="R110" s="226"/>
      <c r="S110" s="226"/>
      <c r="T110" s="227"/>
      <c r="U110" s="226">
        <f>SUM(U111:U112)</f>
        <v>5.75</v>
      </c>
      <c r="AE110" t="s">
        <v>105</v>
      </c>
    </row>
    <row r="111" spans="1:60" outlineLevel="1" x14ac:dyDescent="0.2">
      <c r="A111" s="213">
        <v>34</v>
      </c>
      <c r="B111" s="219" t="s">
        <v>221</v>
      </c>
      <c r="C111" s="264" t="s">
        <v>222</v>
      </c>
      <c r="D111" s="221" t="s">
        <v>112</v>
      </c>
      <c r="E111" s="228">
        <v>25</v>
      </c>
      <c r="F111" s="231"/>
      <c r="G111" s="232">
        <f>ROUND(E111*F111,2)</f>
        <v>0</v>
      </c>
      <c r="H111" s="231"/>
      <c r="I111" s="232">
        <f>ROUND(E111*H111,2)</f>
        <v>0</v>
      </c>
      <c r="J111" s="231"/>
      <c r="K111" s="232">
        <f>ROUND(E111*J111,2)</f>
        <v>0</v>
      </c>
      <c r="L111" s="232">
        <v>21</v>
      </c>
      <c r="M111" s="232">
        <f>G111*(1+L111/100)</f>
        <v>0</v>
      </c>
      <c r="N111" s="222">
        <v>3.1E-4</v>
      </c>
      <c r="O111" s="222">
        <f>ROUND(E111*N111,5)</f>
        <v>7.7499999999999999E-3</v>
      </c>
      <c r="P111" s="222">
        <v>0</v>
      </c>
      <c r="Q111" s="222">
        <f>ROUND(E111*P111,5)</f>
        <v>0</v>
      </c>
      <c r="R111" s="222"/>
      <c r="S111" s="222"/>
      <c r="T111" s="223">
        <v>0.23</v>
      </c>
      <c r="U111" s="222">
        <f>ROUND(E111*T111,2)</f>
        <v>5.75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113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3"/>
      <c r="B112" s="219"/>
      <c r="C112" s="265" t="s">
        <v>223</v>
      </c>
      <c r="D112" s="224"/>
      <c r="E112" s="229">
        <v>25</v>
      </c>
      <c r="F112" s="232"/>
      <c r="G112" s="232"/>
      <c r="H112" s="232"/>
      <c r="I112" s="232"/>
      <c r="J112" s="232"/>
      <c r="K112" s="232"/>
      <c r="L112" s="232"/>
      <c r="M112" s="232"/>
      <c r="N112" s="222"/>
      <c r="O112" s="222"/>
      <c r="P112" s="222"/>
      <c r="Q112" s="222"/>
      <c r="R112" s="222"/>
      <c r="S112" s="222"/>
      <c r="T112" s="223"/>
      <c r="U112" s="22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118</v>
      </c>
      <c r="AF112" s="212">
        <v>0</v>
      </c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x14ac:dyDescent="0.2">
      <c r="A113" s="214" t="s">
        <v>104</v>
      </c>
      <c r="B113" s="220" t="s">
        <v>65</v>
      </c>
      <c r="C113" s="266" t="s">
        <v>66</v>
      </c>
      <c r="D113" s="225"/>
      <c r="E113" s="230"/>
      <c r="F113" s="233"/>
      <c r="G113" s="233">
        <f>SUMIF(AE114:AE128,"&lt;&gt;NOR",G114:G128)</f>
        <v>0</v>
      </c>
      <c r="H113" s="233"/>
      <c r="I113" s="233">
        <f>SUM(I114:I128)</f>
        <v>0</v>
      </c>
      <c r="J113" s="233"/>
      <c r="K113" s="233">
        <f>SUM(K114:K128)</f>
        <v>0</v>
      </c>
      <c r="L113" s="233"/>
      <c r="M113" s="233">
        <f>SUM(M114:M128)</f>
        <v>0</v>
      </c>
      <c r="N113" s="226"/>
      <c r="O113" s="226">
        <f>SUM(O114:O128)</f>
        <v>31.74091</v>
      </c>
      <c r="P113" s="226"/>
      <c r="Q113" s="226">
        <f>SUM(Q114:Q128)</f>
        <v>0</v>
      </c>
      <c r="R113" s="226"/>
      <c r="S113" s="226"/>
      <c r="T113" s="227"/>
      <c r="U113" s="226">
        <f>SUM(U114:U128)</f>
        <v>76.319999999999993</v>
      </c>
      <c r="AE113" t="s">
        <v>105</v>
      </c>
    </row>
    <row r="114" spans="1:60" ht="22.5" outlineLevel="1" x14ac:dyDescent="0.2">
      <c r="A114" s="213">
        <v>35</v>
      </c>
      <c r="B114" s="219" t="s">
        <v>224</v>
      </c>
      <c r="C114" s="264" t="s">
        <v>225</v>
      </c>
      <c r="D114" s="221" t="s">
        <v>116</v>
      </c>
      <c r="E114" s="228">
        <v>10.291752000000001</v>
      </c>
      <c r="F114" s="231"/>
      <c r="G114" s="232">
        <f>ROUND(E114*F114,2)</f>
        <v>0</v>
      </c>
      <c r="H114" s="231"/>
      <c r="I114" s="232">
        <f>ROUND(E114*H114,2)</f>
        <v>0</v>
      </c>
      <c r="J114" s="231"/>
      <c r="K114" s="232">
        <f>ROUND(E114*J114,2)</f>
        <v>0</v>
      </c>
      <c r="L114" s="232">
        <v>21</v>
      </c>
      <c r="M114" s="232">
        <f>G114*(1+L114/100)</f>
        <v>0</v>
      </c>
      <c r="N114" s="222">
        <v>2.5249999999999999</v>
      </c>
      <c r="O114" s="222">
        <f>ROUND(E114*N114,5)</f>
        <v>25.98667</v>
      </c>
      <c r="P114" s="222">
        <v>0</v>
      </c>
      <c r="Q114" s="222">
        <f>ROUND(E114*P114,5)</f>
        <v>0</v>
      </c>
      <c r="R114" s="222"/>
      <c r="S114" s="222"/>
      <c r="T114" s="223">
        <v>1.3029999999999999</v>
      </c>
      <c r="U114" s="222">
        <f>ROUND(E114*T114,2)</f>
        <v>13.41</v>
      </c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113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 x14ac:dyDescent="0.2">
      <c r="A115" s="213"/>
      <c r="B115" s="219"/>
      <c r="C115" s="265" t="s">
        <v>226</v>
      </c>
      <c r="D115" s="224"/>
      <c r="E115" s="229">
        <v>10.291752000000001</v>
      </c>
      <c r="F115" s="232"/>
      <c r="G115" s="232"/>
      <c r="H115" s="232"/>
      <c r="I115" s="232"/>
      <c r="J115" s="232"/>
      <c r="K115" s="232"/>
      <c r="L115" s="232"/>
      <c r="M115" s="232"/>
      <c r="N115" s="222"/>
      <c r="O115" s="222"/>
      <c r="P115" s="222"/>
      <c r="Q115" s="222"/>
      <c r="R115" s="222"/>
      <c r="S115" s="222"/>
      <c r="T115" s="223"/>
      <c r="U115" s="22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118</v>
      </c>
      <c r="AF115" s="212">
        <v>0</v>
      </c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 x14ac:dyDescent="0.2">
      <c r="A116" s="213">
        <v>36</v>
      </c>
      <c r="B116" s="219" t="s">
        <v>227</v>
      </c>
      <c r="C116" s="264" t="s">
        <v>228</v>
      </c>
      <c r="D116" s="221" t="s">
        <v>121</v>
      </c>
      <c r="E116" s="228">
        <v>25.056000000000001</v>
      </c>
      <c r="F116" s="231"/>
      <c r="G116" s="232">
        <f>ROUND(E116*F116,2)</f>
        <v>0</v>
      </c>
      <c r="H116" s="231"/>
      <c r="I116" s="232">
        <f>ROUND(E116*H116,2)</f>
        <v>0</v>
      </c>
      <c r="J116" s="231"/>
      <c r="K116" s="232">
        <f>ROUND(E116*J116,2)</f>
        <v>0</v>
      </c>
      <c r="L116" s="232">
        <v>21</v>
      </c>
      <c r="M116" s="232">
        <f>G116*(1+L116/100)</f>
        <v>0</v>
      </c>
      <c r="N116" s="222">
        <v>4.1799999999999997E-3</v>
      </c>
      <c r="O116" s="222">
        <f>ROUND(E116*N116,5)</f>
        <v>0.10473</v>
      </c>
      <c r="P116" s="222">
        <v>0</v>
      </c>
      <c r="Q116" s="222">
        <f>ROUND(E116*P116,5)</f>
        <v>0</v>
      </c>
      <c r="R116" s="222"/>
      <c r="S116" s="222"/>
      <c r="T116" s="223">
        <v>0.96299999999999997</v>
      </c>
      <c r="U116" s="222">
        <f>ROUND(E116*T116,2)</f>
        <v>24.13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113</v>
      </c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3"/>
      <c r="B117" s="219"/>
      <c r="C117" s="265" t="s">
        <v>229</v>
      </c>
      <c r="D117" s="224"/>
      <c r="E117" s="229">
        <v>25.056000000000001</v>
      </c>
      <c r="F117" s="232"/>
      <c r="G117" s="232"/>
      <c r="H117" s="232"/>
      <c r="I117" s="232"/>
      <c r="J117" s="232"/>
      <c r="K117" s="232"/>
      <c r="L117" s="232"/>
      <c r="M117" s="232"/>
      <c r="N117" s="222"/>
      <c r="O117" s="222"/>
      <c r="P117" s="222"/>
      <c r="Q117" s="222"/>
      <c r="R117" s="222"/>
      <c r="S117" s="222"/>
      <c r="T117" s="223"/>
      <c r="U117" s="22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118</v>
      </c>
      <c r="AF117" s="212">
        <v>0</v>
      </c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22.5" outlineLevel="1" x14ac:dyDescent="0.2">
      <c r="A118" s="213">
        <v>37</v>
      </c>
      <c r="B118" s="219" t="s">
        <v>230</v>
      </c>
      <c r="C118" s="264" t="s">
        <v>231</v>
      </c>
      <c r="D118" s="221" t="s">
        <v>232</v>
      </c>
      <c r="E118" s="228">
        <v>1</v>
      </c>
      <c r="F118" s="231"/>
      <c r="G118" s="232">
        <f>ROUND(E118*F118,2)</f>
        <v>0</v>
      </c>
      <c r="H118" s="231"/>
      <c r="I118" s="232">
        <f>ROUND(E118*H118,2)</f>
        <v>0</v>
      </c>
      <c r="J118" s="231"/>
      <c r="K118" s="232">
        <f>ROUND(E118*J118,2)</f>
        <v>0</v>
      </c>
      <c r="L118" s="232">
        <v>21</v>
      </c>
      <c r="M118" s="232">
        <f>G118*(1+L118/100)</f>
        <v>0</v>
      </c>
      <c r="N118" s="222">
        <v>5.3605299999999998</v>
      </c>
      <c r="O118" s="222">
        <f>ROUND(E118*N118,5)</f>
        <v>5.3605299999999998</v>
      </c>
      <c r="P118" s="222">
        <v>0</v>
      </c>
      <c r="Q118" s="222">
        <f>ROUND(E118*P118,5)</f>
        <v>0</v>
      </c>
      <c r="R118" s="222"/>
      <c r="S118" s="222"/>
      <c r="T118" s="223">
        <v>33.930370000000003</v>
      </c>
      <c r="U118" s="222">
        <f>ROUND(E118*T118,2)</f>
        <v>33.93</v>
      </c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109</v>
      </c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3"/>
      <c r="B119" s="219"/>
      <c r="C119" s="265" t="s">
        <v>233</v>
      </c>
      <c r="D119" s="224"/>
      <c r="E119" s="229">
        <v>1</v>
      </c>
      <c r="F119" s="232"/>
      <c r="G119" s="232"/>
      <c r="H119" s="232"/>
      <c r="I119" s="232"/>
      <c r="J119" s="232"/>
      <c r="K119" s="232"/>
      <c r="L119" s="232"/>
      <c r="M119" s="232"/>
      <c r="N119" s="222"/>
      <c r="O119" s="222"/>
      <c r="P119" s="222"/>
      <c r="Q119" s="222"/>
      <c r="R119" s="222"/>
      <c r="S119" s="222"/>
      <c r="T119" s="223"/>
      <c r="U119" s="22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 t="s">
        <v>118</v>
      </c>
      <c r="AF119" s="212">
        <v>0</v>
      </c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3">
        <v>38</v>
      </c>
      <c r="B120" s="219" t="s">
        <v>234</v>
      </c>
      <c r="C120" s="264" t="s">
        <v>235</v>
      </c>
      <c r="D120" s="221" t="s">
        <v>112</v>
      </c>
      <c r="E120" s="228">
        <v>50</v>
      </c>
      <c r="F120" s="231"/>
      <c r="G120" s="232">
        <f>ROUND(E120*F120,2)</f>
        <v>0</v>
      </c>
      <c r="H120" s="231"/>
      <c r="I120" s="232">
        <f>ROUND(E120*H120,2)</f>
        <v>0</v>
      </c>
      <c r="J120" s="231"/>
      <c r="K120" s="232">
        <f>ROUND(E120*J120,2)</f>
        <v>0</v>
      </c>
      <c r="L120" s="232">
        <v>21</v>
      </c>
      <c r="M120" s="232">
        <f>G120*(1+L120/100)</f>
        <v>0</v>
      </c>
      <c r="N120" s="222">
        <v>1.0000000000000001E-5</v>
      </c>
      <c r="O120" s="222">
        <f>ROUND(E120*N120,5)</f>
        <v>5.0000000000000001E-4</v>
      </c>
      <c r="P120" s="222">
        <v>0</v>
      </c>
      <c r="Q120" s="222">
        <f>ROUND(E120*P120,5)</f>
        <v>0</v>
      </c>
      <c r="R120" s="222"/>
      <c r="S120" s="222"/>
      <c r="T120" s="223">
        <v>9.7000000000000003E-2</v>
      </c>
      <c r="U120" s="222">
        <f>ROUND(E120*T120,2)</f>
        <v>4.8499999999999996</v>
      </c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113</v>
      </c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3"/>
      <c r="B121" s="219"/>
      <c r="C121" s="265" t="s">
        <v>236</v>
      </c>
      <c r="D121" s="224"/>
      <c r="E121" s="229">
        <v>13.92</v>
      </c>
      <c r="F121" s="232"/>
      <c r="G121" s="232"/>
      <c r="H121" s="232"/>
      <c r="I121" s="232"/>
      <c r="J121" s="232"/>
      <c r="K121" s="232"/>
      <c r="L121" s="232"/>
      <c r="M121" s="232"/>
      <c r="N121" s="222"/>
      <c r="O121" s="222"/>
      <c r="P121" s="222"/>
      <c r="Q121" s="222"/>
      <c r="R121" s="222"/>
      <c r="S121" s="222"/>
      <c r="T121" s="223"/>
      <c r="U121" s="22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118</v>
      </c>
      <c r="AF121" s="212">
        <v>0</v>
      </c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3"/>
      <c r="B122" s="219"/>
      <c r="C122" s="265" t="s">
        <v>237</v>
      </c>
      <c r="D122" s="224"/>
      <c r="E122" s="229">
        <v>36.08</v>
      </c>
      <c r="F122" s="232"/>
      <c r="G122" s="232"/>
      <c r="H122" s="232"/>
      <c r="I122" s="232"/>
      <c r="J122" s="232"/>
      <c r="K122" s="232"/>
      <c r="L122" s="232"/>
      <c r="M122" s="232"/>
      <c r="N122" s="222"/>
      <c r="O122" s="222"/>
      <c r="P122" s="222"/>
      <c r="Q122" s="222"/>
      <c r="R122" s="222"/>
      <c r="S122" s="222"/>
      <c r="T122" s="223"/>
      <c r="U122" s="22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118</v>
      </c>
      <c r="AF122" s="212">
        <v>0</v>
      </c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ht="22.5" outlineLevel="1" x14ac:dyDescent="0.2">
      <c r="A123" s="213">
        <v>39</v>
      </c>
      <c r="B123" s="219" t="s">
        <v>238</v>
      </c>
      <c r="C123" s="264" t="s">
        <v>239</v>
      </c>
      <c r="D123" s="221" t="s">
        <v>232</v>
      </c>
      <c r="E123" s="228">
        <v>2</v>
      </c>
      <c r="F123" s="231"/>
      <c r="G123" s="232">
        <f>ROUND(E123*F123,2)</f>
        <v>0</v>
      </c>
      <c r="H123" s="231"/>
      <c r="I123" s="232">
        <f>ROUND(E123*H123,2)</f>
        <v>0</v>
      </c>
      <c r="J123" s="231"/>
      <c r="K123" s="232">
        <f>ROUND(E123*J123,2)</f>
        <v>0</v>
      </c>
      <c r="L123" s="232">
        <v>21</v>
      </c>
      <c r="M123" s="232">
        <f>G123*(1+L123/100)</f>
        <v>0</v>
      </c>
      <c r="N123" s="222">
        <v>4.2000000000000003E-2</v>
      </c>
      <c r="O123" s="222">
        <f>ROUND(E123*N123,5)</f>
        <v>8.4000000000000005E-2</v>
      </c>
      <c r="P123" s="222">
        <v>0</v>
      </c>
      <c r="Q123" s="222">
        <f>ROUND(E123*P123,5)</f>
        <v>0</v>
      </c>
      <c r="R123" s="222"/>
      <c r="S123" s="222"/>
      <c r="T123" s="223">
        <v>0</v>
      </c>
      <c r="U123" s="222">
        <f>ROUND(E123*T123,2)</f>
        <v>0</v>
      </c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 t="s">
        <v>240</v>
      </c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3"/>
      <c r="B124" s="219"/>
      <c r="C124" s="265" t="s">
        <v>241</v>
      </c>
      <c r="D124" s="224"/>
      <c r="E124" s="229">
        <v>2</v>
      </c>
      <c r="F124" s="232"/>
      <c r="G124" s="232"/>
      <c r="H124" s="232"/>
      <c r="I124" s="232"/>
      <c r="J124" s="232"/>
      <c r="K124" s="232"/>
      <c r="L124" s="232"/>
      <c r="M124" s="232"/>
      <c r="N124" s="222"/>
      <c r="O124" s="222"/>
      <c r="P124" s="222"/>
      <c r="Q124" s="222"/>
      <c r="R124" s="222"/>
      <c r="S124" s="222"/>
      <c r="T124" s="223"/>
      <c r="U124" s="22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118</v>
      </c>
      <c r="AF124" s="212">
        <v>0</v>
      </c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22.5" outlineLevel="1" x14ac:dyDescent="0.2">
      <c r="A125" s="213">
        <v>40</v>
      </c>
      <c r="B125" s="219" t="s">
        <v>242</v>
      </c>
      <c r="C125" s="264" t="s">
        <v>243</v>
      </c>
      <c r="D125" s="221" t="s">
        <v>232</v>
      </c>
      <c r="E125" s="228">
        <v>1</v>
      </c>
      <c r="F125" s="231"/>
      <c r="G125" s="232">
        <f>ROUND(E125*F125,2)</f>
        <v>0</v>
      </c>
      <c r="H125" s="231"/>
      <c r="I125" s="232">
        <f>ROUND(E125*H125,2)</f>
        <v>0</v>
      </c>
      <c r="J125" s="231"/>
      <c r="K125" s="232">
        <f>ROUND(E125*J125,2)</f>
        <v>0</v>
      </c>
      <c r="L125" s="232">
        <v>21</v>
      </c>
      <c r="M125" s="232">
        <f>G125*(1+L125/100)</f>
        <v>0</v>
      </c>
      <c r="N125" s="222">
        <v>2.0279999999999999E-2</v>
      </c>
      <c r="O125" s="222">
        <f>ROUND(E125*N125,5)</f>
        <v>2.0279999999999999E-2</v>
      </c>
      <c r="P125" s="222">
        <v>0</v>
      </c>
      <c r="Q125" s="222">
        <f>ROUND(E125*P125,5)</f>
        <v>0</v>
      </c>
      <c r="R125" s="222"/>
      <c r="S125" s="222"/>
      <c r="T125" s="223">
        <v>0</v>
      </c>
      <c r="U125" s="222">
        <f>ROUND(E125*T125,2)</f>
        <v>0</v>
      </c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 t="s">
        <v>240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3"/>
      <c r="B126" s="219"/>
      <c r="C126" s="265" t="s">
        <v>233</v>
      </c>
      <c r="D126" s="224"/>
      <c r="E126" s="229">
        <v>1</v>
      </c>
      <c r="F126" s="232"/>
      <c r="G126" s="232"/>
      <c r="H126" s="232"/>
      <c r="I126" s="232"/>
      <c r="J126" s="232"/>
      <c r="K126" s="232"/>
      <c r="L126" s="232"/>
      <c r="M126" s="232"/>
      <c r="N126" s="222"/>
      <c r="O126" s="222"/>
      <c r="P126" s="222"/>
      <c r="Q126" s="222"/>
      <c r="R126" s="222"/>
      <c r="S126" s="222"/>
      <c r="T126" s="223"/>
      <c r="U126" s="22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 t="s">
        <v>118</v>
      </c>
      <c r="AF126" s="212">
        <v>0</v>
      </c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22.5" outlineLevel="1" x14ac:dyDescent="0.2">
      <c r="A127" s="213">
        <v>41</v>
      </c>
      <c r="B127" s="219" t="s">
        <v>244</v>
      </c>
      <c r="C127" s="264" t="s">
        <v>245</v>
      </c>
      <c r="D127" s="221" t="s">
        <v>232</v>
      </c>
      <c r="E127" s="228">
        <v>6</v>
      </c>
      <c r="F127" s="231"/>
      <c r="G127" s="232">
        <f>ROUND(E127*F127,2)</f>
        <v>0</v>
      </c>
      <c r="H127" s="231"/>
      <c r="I127" s="232">
        <f>ROUND(E127*H127,2)</f>
        <v>0</v>
      </c>
      <c r="J127" s="231"/>
      <c r="K127" s="232">
        <f>ROUND(E127*J127,2)</f>
        <v>0</v>
      </c>
      <c r="L127" s="232">
        <v>21</v>
      </c>
      <c r="M127" s="232">
        <f>G127*(1+L127/100)</f>
        <v>0</v>
      </c>
      <c r="N127" s="222">
        <v>3.0700000000000002E-2</v>
      </c>
      <c r="O127" s="222">
        <f>ROUND(E127*N127,5)</f>
        <v>0.1842</v>
      </c>
      <c r="P127" s="222">
        <v>0</v>
      </c>
      <c r="Q127" s="222">
        <f>ROUND(E127*P127,5)</f>
        <v>0</v>
      </c>
      <c r="R127" s="222"/>
      <c r="S127" s="222"/>
      <c r="T127" s="223">
        <v>0</v>
      </c>
      <c r="U127" s="222">
        <f>ROUND(E127*T127,2)</f>
        <v>0</v>
      </c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 t="s">
        <v>240</v>
      </c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3"/>
      <c r="B128" s="219"/>
      <c r="C128" s="265" t="s">
        <v>246</v>
      </c>
      <c r="D128" s="224"/>
      <c r="E128" s="229">
        <v>6</v>
      </c>
      <c r="F128" s="232"/>
      <c r="G128" s="232"/>
      <c r="H128" s="232"/>
      <c r="I128" s="232"/>
      <c r="J128" s="232"/>
      <c r="K128" s="232"/>
      <c r="L128" s="232"/>
      <c r="M128" s="232"/>
      <c r="N128" s="222"/>
      <c r="O128" s="222"/>
      <c r="P128" s="222"/>
      <c r="Q128" s="222"/>
      <c r="R128" s="222"/>
      <c r="S128" s="222"/>
      <c r="T128" s="223"/>
      <c r="U128" s="22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 t="s">
        <v>118</v>
      </c>
      <c r="AF128" s="212">
        <v>0</v>
      </c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x14ac:dyDescent="0.2">
      <c r="A129" s="214" t="s">
        <v>104</v>
      </c>
      <c r="B129" s="220" t="s">
        <v>67</v>
      </c>
      <c r="C129" s="266" t="s">
        <v>68</v>
      </c>
      <c r="D129" s="225"/>
      <c r="E129" s="230"/>
      <c r="F129" s="233"/>
      <c r="G129" s="233">
        <f>SUMIF(AE130:AE132,"&lt;&gt;NOR",G130:G132)</f>
        <v>0</v>
      </c>
      <c r="H129" s="233"/>
      <c r="I129" s="233">
        <f>SUM(I130:I132)</f>
        <v>0</v>
      </c>
      <c r="J129" s="233"/>
      <c r="K129" s="233">
        <f>SUM(K130:K132)</f>
        <v>0</v>
      </c>
      <c r="L129" s="233"/>
      <c r="M129" s="233">
        <f>SUM(M130:M132)</f>
        <v>0</v>
      </c>
      <c r="N129" s="226"/>
      <c r="O129" s="226">
        <f>SUM(O130:O132)</f>
        <v>0</v>
      </c>
      <c r="P129" s="226"/>
      <c r="Q129" s="226">
        <f>SUM(Q130:Q132)</f>
        <v>0</v>
      </c>
      <c r="R129" s="226"/>
      <c r="S129" s="226"/>
      <c r="T129" s="227"/>
      <c r="U129" s="226">
        <f>SUM(U130:U132)</f>
        <v>15.02</v>
      </c>
      <c r="AE129" t="s">
        <v>105</v>
      </c>
    </row>
    <row r="130" spans="1:60" outlineLevel="1" x14ac:dyDescent="0.2">
      <c r="A130" s="213">
        <v>42</v>
      </c>
      <c r="B130" s="219" t="s">
        <v>247</v>
      </c>
      <c r="C130" s="264" t="s">
        <v>248</v>
      </c>
      <c r="D130" s="221" t="s">
        <v>121</v>
      </c>
      <c r="E130" s="228">
        <v>205.7</v>
      </c>
      <c r="F130" s="231"/>
      <c r="G130" s="232">
        <f>ROUND(E130*F130,2)</f>
        <v>0</v>
      </c>
      <c r="H130" s="231"/>
      <c r="I130" s="232">
        <f>ROUND(E130*H130,2)</f>
        <v>0</v>
      </c>
      <c r="J130" s="231"/>
      <c r="K130" s="232">
        <f>ROUND(E130*J130,2)</f>
        <v>0</v>
      </c>
      <c r="L130" s="232">
        <v>21</v>
      </c>
      <c r="M130" s="232">
        <f>G130*(1+L130/100)</f>
        <v>0</v>
      </c>
      <c r="N130" s="222">
        <v>0</v>
      </c>
      <c r="O130" s="222">
        <f>ROUND(E130*N130,5)</f>
        <v>0</v>
      </c>
      <c r="P130" s="222">
        <v>0</v>
      </c>
      <c r="Q130" s="222">
        <f>ROUND(E130*P130,5)</f>
        <v>0</v>
      </c>
      <c r="R130" s="222"/>
      <c r="S130" s="222"/>
      <c r="T130" s="223">
        <v>7.2999999999999995E-2</v>
      </c>
      <c r="U130" s="222">
        <f>ROUND(E130*T130,2)</f>
        <v>15.02</v>
      </c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113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3"/>
      <c r="B131" s="219"/>
      <c r="C131" s="265" t="s">
        <v>192</v>
      </c>
      <c r="D131" s="224"/>
      <c r="E131" s="229">
        <v>139</v>
      </c>
      <c r="F131" s="232"/>
      <c r="G131" s="232"/>
      <c r="H131" s="232"/>
      <c r="I131" s="232"/>
      <c r="J131" s="232"/>
      <c r="K131" s="232"/>
      <c r="L131" s="232"/>
      <c r="M131" s="232"/>
      <c r="N131" s="222"/>
      <c r="O131" s="222"/>
      <c r="P131" s="222"/>
      <c r="Q131" s="222"/>
      <c r="R131" s="222"/>
      <c r="S131" s="222"/>
      <c r="T131" s="223"/>
      <c r="U131" s="22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 t="s">
        <v>118</v>
      </c>
      <c r="AF131" s="212">
        <v>0</v>
      </c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3"/>
      <c r="B132" s="219"/>
      <c r="C132" s="265" t="s">
        <v>249</v>
      </c>
      <c r="D132" s="224"/>
      <c r="E132" s="229">
        <v>66.7</v>
      </c>
      <c r="F132" s="232"/>
      <c r="G132" s="232"/>
      <c r="H132" s="232"/>
      <c r="I132" s="232"/>
      <c r="J132" s="232"/>
      <c r="K132" s="232"/>
      <c r="L132" s="232"/>
      <c r="M132" s="232"/>
      <c r="N132" s="222"/>
      <c r="O132" s="222"/>
      <c r="P132" s="222"/>
      <c r="Q132" s="222"/>
      <c r="R132" s="222"/>
      <c r="S132" s="222"/>
      <c r="T132" s="223"/>
      <c r="U132" s="22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 t="s">
        <v>118</v>
      </c>
      <c r="AF132" s="212">
        <v>0</v>
      </c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x14ac:dyDescent="0.2">
      <c r="A133" s="214" t="s">
        <v>104</v>
      </c>
      <c r="B133" s="220" t="s">
        <v>69</v>
      </c>
      <c r="C133" s="266" t="s">
        <v>70</v>
      </c>
      <c r="D133" s="225"/>
      <c r="E133" s="230"/>
      <c r="F133" s="233"/>
      <c r="G133" s="233">
        <f>SUMIF(AE134:AE135,"&lt;&gt;NOR",G134:G135)</f>
        <v>0</v>
      </c>
      <c r="H133" s="233"/>
      <c r="I133" s="233">
        <f>SUM(I134:I135)</f>
        <v>0</v>
      </c>
      <c r="J133" s="233"/>
      <c r="K133" s="233">
        <f>SUM(K134:K135)</f>
        <v>0</v>
      </c>
      <c r="L133" s="233"/>
      <c r="M133" s="233">
        <f>SUM(M134:M135)</f>
        <v>0</v>
      </c>
      <c r="N133" s="226"/>
      <c r="O133" s="226">
        <f>SUM(O134:O135)</f>
        <v>0</v>
      </c>
      <c r="P133" s="226"/>
      <c r="Q133" s="226">
        <f>SUM(Q134:Q135)</f>
        <v>9.9493500000000008</v>
      </c>
      <c r="R133" s="226"/>
      <c r="S133" s="226"/>
      <c r="T133" s="227"/>
      <c r="U133" s="226">
        <f>SUM(U134:U135)</f>
        <v>61.47</v>
      </c>
      <c r="AE133" t="s">
        <v>105</v>
      </c>
    </row>
    <row r="134" spans="1:60" outlineLevel="1" x14ac:dyDescent="0.2">
      <c r="A134" s="213">
        <v>43</v>
      </c>
      <c r="B134" s="219" t="s">
        <v>250</v>
      </c>
      <c r="C134" s="264" t="s">
        <v>251</v>
      </c>
      <c r="D134" s="221" t="s">
        <v>116</v>
      </c>
      <c r="E134" s="228">
        <v>3.4910000000000001</v>
      </c>
      <c r="F134" s="231"/>
      <c r="G134" s="232">
        <f>ROUND(E134*F134,2)</f>
        <v>0</v>
      </c>
      <c r="H134" s="231"/>
      <c r="I134" s="232">
        <f>ROUND(E134*H134,2)</f>
        <v>0</v>
      </c>
      <c r="J134" s="231"/>
      <c r="K134" s="232">
        <f>ROUND(E134*J134,2)</f>
        <v>0</v>
      </c>
      <c r="L134" s="232">
        <v>21</v>
      </c>
      <c r="M134" s="232">
        <f>G134*(1+L134/100)</f>
        <v>0</v>
      </c>
      <c r="N134" s="222">
        <v>0</v>
      </c>
      <c r="O134" s="222">
        <f>ROUND(E134*N134,5)</f>
        <v>0</v>
      </c>
      <c r="P134" s="222">
        <v>2.85</v>
      </c>
      <c r="Q134" s="222">
        <f>ROUND(E134*P134,5)</f>
        <v>9.9493500000000008</v>
      </c>
      <c r="R134" s="222"/>
      <c r="S134" s="222"/>
      <c r="T134" s="223">
        <v>17.606999999999999</v>
      </c>
      <c r="U134" s="222">
        <f>ROUND(E134*T134,2)</f>
        <v>61.47</v>
      </c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 t="s">
        <v>113</v>
      </c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3"/>
      <c r="B135" s="219"/>
      <c r="C135" s="265" t="s">
        <v>252</v>
      </c>
      <c r="D135" s="224"/>
      <c r="E135" s="229">
        <v>3.4910000000000001</v>
      </c>
      <c r="F135" s="232"/>
      <c r="G135" s="232"/>
      <c r="H135" s="232"/>
      <c r="I135" s="232"/>
      <c r="J135" s="232"/>
      <c r="K135" s="232"/>
      <c r="L135" s="232"/>
      <c r="M135" s="232"/>
      <c r="N135" s="222"/>
      <c r="O135" s="222"/>
      <c r="P135" s="222"/>
      <c r="Q135" s="222"/>
      <c r="R135" s="222"/>
      <c r="S135" s="222"/>
      <c r="T135" s="223"/>
      <c r="U135" s="22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 t="s">
        <v>118</v>
      </c>
      <c r="AF135" s="212">
        <v>0</v>
      </c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x14ac:dyDescent="0.2">
      <c r="A136" s="214" t="s">
        <v>104</v>
      </c>
      <c r="B136" s="220" t="s">
        <v>71</v>
      </c>
      <c r="C136" s="266" t="s">
        <v>72</v>
      </c>
      <c r="D136" s="225"/>
      <c r="E136" s="230"/>
      <c r="F136" s="233"/>
      <c r="G136" s="233">
        <f>SUMIF(AE137:AE148,"&lt;&gt;NOR",G137:G148)</f>
        <v>0</v>
      </c>
      <c r="H136" s="233"/>
      <c r="I136" s="233">
        <f>SUM(I137:I148)</f>
        <v>0</v>
      </c>
      <c r="J136" s="233"/>
      <c r="K136" s="233">
        <f>SUM(K137:K148)</f>
        <v>0</v>
      </c>
      <c r="L136" s="233"/>
      <c r="M136" s="233">
        <f>SUM(M137:M148)</f>
        <v>0</v>
      </c>
      <c r="N136" s="226"/>
      <c r="O136" s="226">
        <f>SUM(O137:O148)</f>
        <v>0</v>
      </c>
      <c r="P136" s="226"/>
      <c r="Q136" s="226">
        <f>SUM(Q137:Q148)</f>
        <v>0</v>
      </c>
      <c r="R136" s="226"/>
      <c r="S136" s="226"/>
      <c r="T136" s="227"/>
      <c r="U136" s="226">
        <f>SUM(U137:U148)</f>
        <v>62.57</v>
      </c>
      <c r="AE136" t="s">
        <v>105</v>
      </c>
    </row>
    <row r="137" spans="1:60" outlineLevel="1" x14ac:dyDescent="0.2">
      <c r="A137" s="213">
        <v>44</v>
      </c>
      <c r="B137" s="219" t="s">
        <v>253</v>
      </c>
      <c r="C137" s="264" t="s">
        <v>254</v>
      </c>
      <c r="D137" s="221" t="s">
        <v>255</v>
      </c>
      <c r="E137" s="228">
        <v>221.08</v>
      </c>
      <c r="F137" s="231"/>
      <c r="G137" s="232">
        <f>ROUND(E137*F137,2)</f>
        <v>0</v>
      </c>
      <c r="H137" s="231"/>
      <c r="I137" s="232">
        <f>ROUND(E137*H137,2)</f>
        <v>0</v>
      </c>
      <c r="J137" s="231"/>
      <c r="K137" s="232">
        <f>ROUND(E137*J137,2)</f>
        <v>0</v>
      </c>
      <c r="L137" s="232">
        <v>21</v>
      </c>
      <c r="M137" s="232">
        <f>G137*(1+L137/100)</f>
        <v>0</v>
      </c>
      <c r="N137" s="222">
        <v>0</v>
      </c>
      <c r="O137" s="222">
        <f>ROUND(E137*N137,5)</f>
        <v>0</v>
      </c>
      <c r="P137" s="222">
        <v>0</v>
      </c>
      <c r="Q137" s="222">
        <f>ROUND(E137*P137,5)</f>
        <v>0</v>
      </c>
      <c r="R137" s="222"/>
      <c r="S137" s="222"/>
      <c r="T137" s="223">
        <v>0.27700000000000002</v>
      </c>
      <c r="U137" s="222">
        <f>ROUND(E137*T137,2)</f>
        <v>61.24</v>
      </c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 t="s">
        <v>113</v>
      </c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3"/>
      <c r="B138" s="219"/>
      <c r="C138" s="265" t="s">
        <v>256</v>
      </c>
      <c r="D138" s="224"/>
      <c r="E138" s="229">
        <v>211.13</v>
      </c>
      <c r="F138" s="232"/>
      <c r="G138" s="232"/>
      <c r="H138" s="232"/>
      <c r="I138" s="232"/>
      <c r="J138" s="232"/>
      <c r="K138" s="232"/>
      <c r="L138" s="232"/>
      <c r="M138" s="232"/>
      <c r="N138" s="222"/>
      <c r="O138" s="222"/>
      <c r="P138" s="222"/>
      <c r="Q138" s="222"/>
      <c r="R138" s="222"/>
      <c r="S138" s="222"/>
      <c r="T138" s="223"/>
      <c r="U138" s="22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 t="s">
        <v>118</v>
      </c>
      <c r="AF138" s="212">
        <v>0</v>
      </c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3"/>
      <c r="B139" s="219"/>
      <c r="C139" s="265" t="s">
        <v>257</v>
      </c>
      <c r="D139" s="224"/>
      <c r="E139" s="229">
        <v>9.9499999999999993</v>
      </c>
      <c r="F139" s="232"/>
      <c r="G139" s="232"/>
      <c r="H139" s="232"/>
      <c r="I139" s="232"/>
      <c r="J139" s="232"/>
      <c r="K139" s="232"/>
      <c r="L139" s="232"/>
      <c r="M139" s="232"/>
      <c r="N139" s="222"/>
      <c r="O139" s="222"/>
      <c r="P139" s="222"/>
      <c r="Q139" s="222"/>
      <c r="R139" s="222"/>
      <c r="S139" s="222"/>
      <c r="T139" s="223"/>
      <c r="U139" s="22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 t="s">
        <v>118</v>
      </c>
      <c r="AF139" s="212">
        <v>0</v>
      </c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3">
        <v>45</v>
      </c>
      <c r="B140" s="219" t="s">
        <v>258</v>
      </c>
      <c r="C140" s="264" t="s">
        <v>259</v>
      </c>
      <c r="D140" s="221" t="s">
        <v>255</v>
      </c>
      <c r="E140" s="228">
        <v>221.08</v>
      </c>
      <c r="F140" s="231"/>
      <c r="G140" s="232">
        <f>ROUND(E140*F140,2)</f>
        <v>0</v>
      </c>
      <c r="H140" s="231"/>
      <c r="I140" s="232">
        <f>ROUND(E140*H140,2)</f>
        <v>0</v>
      </c>
      <c r="J140" s="231"/>
      <c r="K140" s="232">
        <f>ROUND(E140*J140,2)</f>
        <v>0</v>
      </c>
      <c r="L140" s="232">
        <v>21</v>
      </c>
      <c r="M140" s="232">
        <f>G140*(1+L140/100)</f>
        <v>0</v>
      </c>
      <c r="N140" s="222">
        <v>0</v>
      </c>
      <c r="O140" s="222">
        <f>ROUND(E140*N140,5)</f>
        <v>0</v>
      </c>
      <c r="P140" s="222">
        <v>0</v>
      </c>
      <c r="Q140" s="222">
        <f>ROUND(E140*P140,5)</f>
        <v>0</v>
      </c>
      <c r="R140" s="222"/>
      <c r="S140" s="222"/>
      <c r="T140" s="223">
        <v>0</v>
      </c>
      <c r="U140" s="222">
        <f>ROUND(E140*T140,2)</f>
        <v>0</v>
      </c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 t="s">
        <v>113</v>
      </c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3"/>
      <c r="B141" s="219"/>
      <c r="C141" s="265" t="s">
        <v>256</v>
      </c>
      <c r="D141" s="224"/>
      <c r="E141" s="229">
        <v>211.13</v>
      </c>
      <c r="F141" s="232"/>
      <c r="G141" s="232"/>
      <c r="H141" s="232"/>
      <c r="I141" s="232"/>
      <c r="J141" s="232"/>
      <c r="K141" s="232"/>
      <c r="L141" s="232"/>
      <c r="M141" s="232"/>
      <c r="N141" s="222"/>
      <c r="O141" s="222"/>
      <c r="P141" s="222"/>
      <c r="Q141" s="222"/>
      <c r="R141" s="222"/>
      <c r="S141" s="222"/>
      <c r="T141" s="223"/>
      <c r="U141" s="22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 t="s">
        <v>118</v>
      </c>
      <c r="AF141" s="212">
        <v>0</v>
      </c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3"/>
      <c r="B142" s="219"/>
      <c r="C142" s="265" t="s">
        <v>257</v>
      </c>
      <c r="D142" s="224"/>
      <c r="E142" s="229">
        <v>9.9499999999999993</v>
      </c>
      <c r="F142" s="232"/>
      <c r="G142" s="232"/>
      <c r="H142" s="232"/>
      <c r="I142" s="232"/>
      <c r="J142" s="232"/>
      <c r="K142" s="232"/>
      <c r="L142" s="232"/>
      <c r="M142" s="232"/>
      <c r="N142" s="222"/>
      <c r="O142" s="222"/>
      <c r="P142" s="222"/>
      <c r="Q142" s="222"/>
      <c r="R142" s="222"/>
      <c r="S142" s="222"/>
      <c r="T142" s="223"/>
      <c r="U142" s="22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 t="s">
        <v>118</v>
      </c>
      <c r="AF142" s="212">
        <v>0</v>
      </c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3">
        <v>46</v>
      </c>
      <c r="B143" s="219" t="s">
        <v>260</v>
      </c>
      <c r="C143" s="264" t="s">
        <v>261</v>
      </c>
      <c r="D143" s="221" t="s">
        <v>255</v>
      </c>
      <c r="E143" s="228">
        <v>221.08</v>
      </c>
      <c r="F143" s="231"/>
      <c r="G143" s="232">
        <f>ROUND(E143*F143,2)</f>
        <v>0</v>
      </c>
      <c r="H143" s="231"/>
      <c r="I143" s="232">
        <f>ROUND(E143*H143,2)</f>
        <v>0</v>
      </c>
      <c r="J143" s="231"/>
      <c r="K143" s="232">
        <f>ROUND(E143*J143,2)</f>
        <v>0</v>
      </c>
      <c r="L143" s="232">
        <v>21</v>
      </c>
      <c r="M143" s="232">
        <f>G143*(1+L143/100)</f>
        <v>0</v>
      </c>
      <c r="N143" s="222">
        <v>0</v>
      </c>
      <c r="O143" s="222">
        <f>ROUND(E143*N143,5)</f>
        <v>0</v>
      </c>
      <c r="P143" s="222">
        <v>0</v>
      </c>
      <c r="Q143" s="222">
        <f>ROUND(E143*P143,5)</f>
        <v>0</v>
      </c>
      <c r="R143" s="222"/>
      <c r="S143" s="222"/>
      <c r="T143" s="223">
        <v>6.0000000000000001E-3</v>
      </c>
      <c r="U143" s="222">
        <f>ROUND(E143*T143,2)</f>
        <v>1.33</v>
      </c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 t="s">
        <v>113</v>
      </c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3"/>
      <c r="B144" s="219"/>
      <c r="C144" s="265" t="s">
        <v>256</v>
      </c>
      <c r="D144" s="224"/>
      <c r="E144" s="229">
        <v>211.13</v>
      </c>
      <c r="F144" s="232"/>
      <c r="G144" s="232"/>
      <c r="H144" s="232"/>
      <c r="I144" s="232"/>
      <c r="J144" s="232"/>
      <c r="K144" s="232"/>
      <c r="L144" s="232"/>
      <c r="M144" s="232"/>
      <c r="N144" s="222"/>
      <c r="O144" s="222"/>
      <c r="P144" s="222"/>
      <c r="Q144" s="222"/>
      <c r="R144" s="222"/>
      <c r="S144" s="222"/>
      <c r="T144" s="223"/>
      <c r="U144" s="22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 t="s">
        <v>118</v>
      </c>
      <c r="AF144" s="212">
        <v>0</v>
      </c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13"/>
      <c r="B145" s="219"/>
      <c r="C145" s="265" t="s">
        <v>257</v>
      </c>
      <c r="D145" s="224"/>
      <c r="E145" s="229">
        <v>9.9499999999999993</v>
      </c>
      <c r="F145" s="232"/>
      <c r="G145" s="232"/>
      <c r="H145" s="232"/>
      <c r="I145" s="232"/>
      <c r="J145" s="232"/>
      <c r="K145" s="232"/>
      <c r="L145" s="232"/>
      <c r="M145" s="232"/>
      <c r="N145" s="222"/>
      <c r="O145" s="222"/>
      <c r="P145" s="222"/>
      <c r="Q145" s="222"/>
      <c r="R145" s="222"/>
      <c r="S145" s="222"/>
      <c r="T145" s="223"/>
      <c r="U145" s="22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 t="s">
        <v>118</v>
      </c>
      <c r="AF145" s="212">
        <v>0</v>
      </c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3">
        <v>47</v>
      </c>
      <c r="B146" s="219" t="s">
        <v>262</v>
      </c>
      <c r="C146" s="264" t="s">
        <v>263</v>
      </c>
      <c r="D146" s="221" t="s">
        <v>255</v>
      </c>
      <c r="E146" s="228">
        <v>221.08</v>
      </c>
      <c r="F146" s="231"/>
      <c r="G146" s="232">
        <f>ROUND(E146*F146,2)</f>
        <v>0</v>
      </c>
      <c r="H146" s="231"/>
      <c r="I146" s="232">
        <f>ROUND(E146*H146,2)</f>
        <v>0</v>
      </c>
      <c r="J146" s="231"/>
      <c r="K146" s="232">
        <f>ROUND(E146*J146,2)</f>
        <v>0</v>
      </c>
      <c r="L146" s="232">
        <v>21</v>
      </c>
      <c r="M146" s="232">
        <f>G146*(1+L146/100)</f>
        <v>0</v>
      </c>
      <c r="N146" s="222">
        <v>0</v>
      </c>
      <c r="O146" s="222">
        <f>ROUND(E146*N146,5)</f>
        <v>0</v>
      </c>
      <c r="P146" s="222">
        <v>0</v>
      </c>
      <c r="Q146" s="222">
        <f>ROUND(E146*P146,5)</f>
        <v>0</v>
      </c>
      <c r="R146" s="222"/>
      <c r="S146" s="222"/>
      <c r="T146" s="223">
        <v>0</v>
      </c>
      <c r="U146" s="222">
        <f>ROUND(E146*T146,2)</f>
        <v>0</v>
      </c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 t="s">
        <v>113</v>
      </c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3"/>
      <c r="B147" s="219"/>
      <c r="C147" s="265" t="s">
        <v>256</v>
      </c>
      <c r="D147" s="224"/>
      <c r="E147" s="229">
        <v>211.13</v>
      </c>
      <c r="F147" s="232"/>
      <c r="G147" s="232"/>
      <c r="H147" s="232"/>
      <c r="I147" s="232"/>
      <c r="J147" s="232"/>
      <c r="K147" s="232"/>
      <c r="L147" s="232"/>
      <c r="M147" s="232"/>
      <c r="N147" s="222"/>
      <c r="O147" s="222"/>
      <c r="P147" s="222"/>
      <c r="Q147" s="222"/>
      <c r="R147" s="222"/>
      <c r="S147" s="222"/>
      <c r="T147" s="223"/>
      <c r="U147" s="22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 t="s">
        <v>118</v>
      </c>
      <c r="AF147" s="212">
        <v>0</v>
      </c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3"/>
      <c r="B148" s="219"/>
      <c r="C148" s="265" t="s">
        <v>257</v>
      </c>
      <c r="D148" s="224"/>
      <c r="E148" s="229">
        <v>9.9499999999999993</v>
      </c>
      <c r="F148" s="232"/>
      <c r="G148" s="232"/>
      <c r="H148" s="232"/>
      <c r="I148" s="232"/>
      <c r="J148" s="232"/>
      <c r="K148" s="232"/>
      <c r="L148" s="232"/>
      <c r="M148" s="232"/>
      <c r="N148" s="222"/>
      <c r="O148" s="222"/>
      <c r="P148" s="222"/>
      <c r="Q148" s="222"/>
      <c r="R148" s="222"/>
      <c r="S148" s="222"/>
      <c r="T148" s="223"/>
      <c r="U148" s="22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 t="s">
        <v>118</v>
      </c>
      <c r="AF148" s="212">
        <v>0</v>
      </c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x14ac:dyDescent="0.2">
      <c r="A149" s="214" t="s">
        <v>104</v>
      </c>
      <c r="B149" s="220" t="s">
        <v>73</v>
      </c>
      <c r="C149" s="266" t="s">
        <v>74</v>
      </c>
      <c r="D149" s="225"/>
      <c r="E149" s="230"/>
      <c r="F149" s="233"/>
      <c r="G149" s="233">
        <f>SUMIF(AE150:AE150,"&lt;&gt;NOR",G150:G150)</f>
        <v>0</v>
      </c>
      <c r="H149" s="233"/>
      <c r="I149" s="233">
        <f>SUM(I150:I150)</f>
        <v>0</v>
      </c>
      <c r="J149" s="233"/>
      <c r="K149" s="233">
        <f>SUM(K150:K150)</f>
        <v>0</v>
      </c>
      <c r="L149" s="233"/>
      <c r="M149" s="233">
        <f>SUM(M150:M150)</f>
        <v>0</v>
      </c>
      <c r="N149" s="226"/>
      <c r="O149" s="226">
        <f>SUM(O150:O150)</f>
        <v>0</v>
      </c>
      <c r="P149" s="226"/>
      <c r="Q149" s="226">
        <f>SUM(Q150:Q150)</f>
        <v>0</v>
      </c>
      <c r="R149" s="226"/>
      <c r="S149" s="226"/>
      <c r="T149" s="227"/>
      <c r="U149" s="226">
        <f>SUM(U150:U150)</f>
        <v>503.72</v>
      </c>
      <c r="AE149" t="s">
        <v>105</v>
      </c>
    </row>
    <row r="150" spans="1:60" outlineLevel="1" x14ac:dyDescent="0.2">
      <c r="A150" s="213">
        <v>48</v>
      </c>
      <c r="B150" s="219" t="s">
        <v>264</v>
      </c>
      <c r="C150" s="264" t="s">
        <v>265</v>
      </c>
      <c r="D150" s="221" t="s">
        <v>255</v>
      </c>
      <c r="E150" s="228">
        <v>1308.3599999999999</v>
      </c>
      <c r="F150" s="231"/>
      <c r="G150" s="232">
        <f>ROUND(E150*F150,2)</f>
        <v>0</v>
      </c>
      <c r="H150" s="231"/>
      <c r="I150" s="232">
        <f>ROUND(E150*H150,2)</f>
        <v>0</v>
      </c>
      <c r="J150" s="231"/>
      <c r="K150" s="232">
        <f>ROUND(E150*J150,2)</f>
        <v>0</v>
      </c>
      <c r="L150" s="232">
        <v>21</v>
      </c>
      <c r="M150" s="232">
        <f>G150*(1+L150/100)</f>
        <v>0</v>
      </c>
      <c r="N150" s="222">
        <v>0</v>
      </c>
      <c r="O150" s="222">
        <f>ROUND(E150*N150,5)</f>
        <v>0</v>
      </c>
      <c r="P150" s="222">
        <v>0</v>
      </c>
      <c r="Q150" s="222">
        <f>ROUND(E150*P150,5)</f>
        <v>0</v>
      </c>
      <c r="R150" s="222"/>
      <c r="S150" s="222"/>
      <c r="T150" s="223">
        <v>0.38500000000000001</v>
      </c>
      <c r="U150" s="222">
        <f>ROUND(E150*T150,2)</f>
        <v>503.72</v>
      </c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 t="s">
        <v>113</v>
      </c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x14ac:dyDescent="0.2">
      <c r="A151" s="214" t="s">
        <v>104</v>
      </c>
      <c r="B151" s="220" t="s">
        <v>75</v>
      </c>
      <c r="C151" s="266" t="s">
        <v>76</v>
      </c>
      <c r="D151" s="225"/>
      <c r="E151" s="230"/>
      <c r="F151" s="233"/>
      <c r="G151" s="233">
        <f>SUMIF(AE152:AE154,"&lt;&gt;NOR",G152:G154)</f>
        <v>0</v>
      </c>
      <c r="H151" s="233"/>
      <c r="I151" s="233">
        <f>SUM(I152:I154)</f>
        <v>0</v>
      </c>
      <c r="J151" s="233"/>
      <c r="K151" s="233">
        <f>SUM(K152:K154)</f>
        <v>0</v>
      </c>
      <c r="L151" s="233"/>
      <c r="M151" s="233">
        <f>SUM(M152:M154)</f>
        <v>0</v>
      </c>
      <c r="N151" s="226"/>
      <c r="O151" s="226">
        <f>SUM(O152:O154)</f>
        <v>7.0299999999999998E-3</v>
      </c>
      <c r="P151" s="226"/>
      <c r="Q151" s="226">
        <f>SUM(Q152:Q154)</f>
        <v>0</v>
      </c>
      <c r="R151" s="226"/>
      <c r="S151" s="226"/>
      <c r="T151" s="227"/>
      <c r="U151" s="226">
        <f>SUM(U152:U154)</f>
        <v>24.459999999999997</v>
      </c>
      <c r="AE151" t="s">
        <v>105</v>
      </c>
    </row>
    <row r="152" spans="1:60" outlineLevel="1" x14ac:dyDescent="0.2">
      <c r="A152" s="213">
        <v>49</v>
      </c>
      <c r="B152" s="219" t="s">
        <v>266</v>
      </c>
      <c r="C152" s="264" t="s">
        <v>267</v>
      </c>
      <c r="D152" s="221" t="s">
        <v>112</v>
      </c>
      <c r="E152" s="228">
        <v>25</v>
      </c>
      <c r="F152" s="231"/>
      <c r="G152" s="232">
        <f>ROUND(E152*F152,2)</f>
        <v>0</v>
      </c>
      <c r="H152" s="231"/>
      <c r="I152" s="232">
        <f>ROUND(E152*H152,2)</f>
        <v>0</v>
      </c>
      <c r="J152" s="231"/>
      <c r="K152" s="232">
        <f>ROUND(E152*J152,2)</f>
        <v>0</v>
      </c>
      <c r="L152" s="232">
        <v>21</v>
      </c>
      <c r="M152" s="232">
        <f>G152*(1+L152/100)</f>
        <v>0</v>
      </c>
      <c r="N152" s="222">
        <v>0</v>
      </c>
      <c r="O152" s="222">
        <f>ROUND(E152*N152,5)</f>
        <v>0</v>
      </c>
      <c r="P152" s="222">
        <v>0</v>
      </c>
      <c r="Q152" s="222">
        <f>ROUND(E152*P152,5)</f>
        <v>0</v>
      </c>
      <c r="R152" s="222"/>
      <c r="S152" s="222"/>
      <c r="T152" s="223">
        <v>0.27500000000000002</v>
      </c>
      <c r="U152" s="222">
        <f>ROUND(E152*T152,2)</f>
        <v>6.88</v>
      </c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 t="s">
        <v>113</v>
      </c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3"/>
      <c r="B153" s="219"/>
      <c r="C153" s="265" t="s">
        <v>223</v>
      </c>
      <c r="D153" s="224"/>
      <c r="E153" s="229">
        <v>25</v>
      </c>
      <c r="F153" s="232"/>
      <c r="G153" s="232"/>
      <c r="H153" s="232"/>
      <c r="I153" s="232"/>
      <c r="J153" s="232"/>
      <c r="K153" s="232"/>
      <c r="L153" s="232"/>
      <c r="M153" s="232"/>
      <c r="N153" s="222"/>
      <c r="O153" s="222"/>
      <c r="P153" s="222"/>
      <c r="Q153" s="222"/>
      <c r="R153" s="222"/>
      <c r="S153" s="222"/>
      <c r="T153" s="223"/>
      <c r="U153" s="22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 t="s">
        <v>118</v>
      </c>
      <c r="AF153" s="212">
        <v>0</v>
      </c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3">
        <v>50</v>
      </c>
      <c r="B154" s="219" t="s">
        <v>268</v>
      </c>
      <c r="C154" s="264" t="s">
        <v>269</v>
      </c>
      <c r="D154" s="221" t="s">
        <v>121</v>
      </c>
      <c r="E154" s="228">
        <v>351.55</v>
      </c>
      <c r="F154" s="231"/>
      <c r="G154" s="232">
        <f>ROUND(E154*F154,2)</f>
        <v>0</v>
      </c>
      <c r="H154" s="231"/>
      <c r="I154" s="232">
        <f>ROUND(E154*H154,2)</f>
        <v>0</v>
      </c>
      <c r="J154" s="231"/>
      <c r="K154" s="232">
        <f>ROUND(E154*J154,2)</f>
        <v>0</v>
      </c>
      <c r="L154" s="232">
        <v>21</v>
      </c>
      <c r="M154" s="232">
        <f>G154*(1+L154/100)</f>
        <v>0</v>
      </c>
      <c r="N154" s="222">
        <v>2.0000000000000002E-5</v>
      </c>
      <c r="O154" s="222">
        <f>ROUND(E154*N154,5)</f>
        <v>7.0299999999999998E-3</v>
      </c>
      <c r="P154" s="222">
        <v>0</v>
      </c>
      <c r="Q154" s="222">
        <f>ROUND(E154*P154,5)</f>
        <v>0</v>
      </c>
      <c r="R154" s="222"/>
      <c r="S154" s="222"/>
      <c r="T154" s="223">
        <v>0.05</v>
      </c>
      <c r="U154" s="222">
        <f>ROUND(E154*T154,2)</f>
        <v>17.579999999999998</v>
      </c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 t="s">
        <v>113</v>
      </c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x14ac:dyDescent="0.2">
      <c r="A155" s="214" t="s">
        <v>104</v>
      </c>
      <c r="B155" s="220" t="s">
        <v>77</v>
      </c>
      <c r="C155" s="266" t="s">
        <v>26</v>
      </c>
      <c r="D155" s="225"/>
      <c r="E155" s="230"/>
      <c r="F155" s="233"/>
      <c r="G155" s="233">
        <f>SUMIF(AE156:AE164,"&lt;&gt;NOR",G156:G164)</f>
        <v>0</v>
      </c>
      <c r="H155" s="233"/>
      <c r="I155" s="233">
        <f>SUM(I156:I164)</f>
        <v>0</v>
      </c>
      <c r="J155" s="233"/>
      <c r="K155" s="233">
        <f>SUM(K156:K164)</f>
        <v>0</v>
      </c>
      <c r="L155" s="233"/>
      <c r="M155" s="233">
        <f>SUM(M156:M164)</f>
        <v>0</v>
      </c>
      <c r="N155" s="226"/>
      <c r="O155" s="226">
        <f>SUM(O156:O164)</f>
        <v>0</v>
      </c>
      <c r="P155" s="226"/>
      <c r="Q155" s="226">
        <f>SUM(Q156:Q164)</f>
        <v>0</v>
      </c>
      <c r="R155" s="226"/>
      <c r="S155" s="226"/>
      <c r="T155" s="227"/>
      <c r="U155" s="226">
        <f>SUM(U156:U164)</f>
        <v>0</v>
      </c>
      <c r="AE155" t="s">
        <v>105</v>
      </c>
    </row>
    <row r="156" spans="1:60" outlineLevel="1" x14ac:dyDescent="0.2">
      <c r="A156" s="213">
        <v>51</v>
      </c>
      <c r="B156" s="219" t="s">
        <v>270</v>
      </c>
      <c r="C156" s="264" t="s">
        <v>271</v>
      </c>
      <c r="D156" s="221" t="s">
        <v>272</v>
      </c>
      <c r="E156" s="228">
        <v>1</v>
      </c>
      <c r="F156" s="231"/>
      <c r="G156" s="232">
        <f>ROUND(E156*F156,2)</f>
        <v>0</v>
      </c>
      <c r="H156" s="231"/>
      <c r="I156" s="232">
        <f>ROUND(E156*H156,2)</f>
        <v>0</v>
      </c>
      <c r="J156" s="231"/>
      <c r="K156" s="232">
        <f>ROUND(E156*J156,2)</f>
        <v>0</v>
      </c>
      <c r="L156" s="232">
        <v>21</v>
      </c>
      <c r="M156" s="232">
        <f>G156*(1+L156/100)</f>
        <v>0</v>
      </c>
      <c r="N156" s="222">
        <v>0</v>
      </c>
      <c r="O156" s="222">
        <f>ROUND(E156*N156,5)</f>
        <v>0</v>
      </c>
      <c r="P156" s="222">
        <v>0</v>
      </c>
      <c r="Q156" s="222">
        <f>ROUND(E156*P156,5)</f>
        <v>0</v>
      </c>
      <c r="R156" s="222"/>
      <c r="S156" s="222"/>
      <c r="T156" s="223">
        <v>0</v>
      </c>
      <c r="U156" s="222">
        <f>ROUND(E156*T156,2)</f>
        <v>0</v>
      </c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 t="s">
        <v>113</v>
      </c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3">
        <v>52</v>
      </c>
      <c r="B157" s="219" t="s">
        <v>273</v>
      </c>
      <c r="C157" s="264" t="s">
        <v>274</v>
      </c>
      <c r="D157" s="221" t="s">
        <v>272</v>
      </c>
      <c r="E157" s="228">
        <v>1</v>
      </c>
      <c r="F157" s="231"/>
      <c r="G157" s="232">
        <f>ROUND(E157*F157,2)</f>
        <v>0</v>
      </c>
      <c r="H157" s="231"/>
      <c r="I157" s="232">
        <f>ROUND(E157*H157,2)</f>
        <v>0</v>
      </c>
      <c r="J157" s="231"/>
      <c r="K157" s="232">
        <f>ROUND(E157*J157,2)</f>
        <v>0</v>
      </c>
      <c r="L157" s="232">
        <v>21</v>
      </c>
      <c r="M157" s="232">
        <f>G157*(1+L157/100)</f>
        <v>0</v>
      </c>
      <c r="N157" s="222">
        <v>0</v>
      </c>
      <c r="O157" s="222">
        <f>ROUND(E157*N157,5)</f>
        <v>0</v>
      </c>
      <c r="P157" s="222">
        <v>0</v>
      </c>
      <c r="Q157" s="222">
        <f>ROUND(E157*P157,5)</f>
        <v>0</v>
      </c>
      <c r="R157" s="222"/>
      <c r="S157" s="222"/>
      <c r="T157" s="223">
        <v>0</v>
      </c>
      <c r="U157" s="222">
        <f>ROUND(E157*T157,2)</f>
        <v>0</v>
      </c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 t="s">
        <v>113</v>
      </c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3">
        <v>53</v>
      </c>
      <c r="B158" s="219" t="s">
        <v>275</v>
      </c>
      <c r="C158" s="264" t="s">
        <v>276</v>
      </c>
      <c r="D158" s="221" t="s">
        <v>272</v>
      </c>
      <c r="E158" s="228">
        <v>1</v>
      </c>
      <c r="F158" s="231"/>
      <c r="G158" s="232">
        <f>ROUND(E158*F158,2)</f>
        <v>0</v>
      </c>
      <c r="H158" s="231"/>
      <c r="I158" s="232">
        <f>ROUND(E158*H158,2)</f>
        <v>0</v>
      </c>
      <c r="J158" s="231"/>
      <c r="K158" s="232">
        <f>ROUND(E158*J158,2)</f>
        <v>0</v>
      </c>
      <c r="L158" s="232">
        <v>21</v>
      </c>
      <c r="M158" s="232">
        <f>G158*(1+L158/100)</f>
        <v>0</v>
      </c>
      <c r="N158" s="222">
        <v>0</v>
      </c>
      <c r="O158" s="222">
        <f>ROUND(E158*N158,5)</f>
        <v>0</v>
      </c>
      <c r="P158" s="222">
        <v>0</v>
      </c>
      <c r="Q158" s="222">
        <f>ROUND(E158*P158,5)</f>
        <v>0</v>
      </c>
      <c r="R158" s="222"/>
      <c r="S158" s="222"/>
      <c r="T158" s="223">
        <v>0</v>
      </c>
      <c r="U158" s="222">
        <f>ROUND(E158*T158,2)</f>
        <v>0</v>
      </c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 t="s">
        <v>113</v>
      </c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13">
        <v>54</v>
      </c>
      <c r="B159" s="219" t="s">
        <v>277</v>
      </c>
      <c r="C159" s="264" t="s">
        <v>278</v>
      </c>
      <c r="D159" s="221" t="s">
        <v>272</v>
      </c>
      <c r="E159" s="228">
        <v>1</v>
      </c>
      <c r="F159" s="231"/>
      <c r="G159" s="232">
        <f>ROUND(E159*F159,2)</f>
        <v>0</v>
      </c>
      <c r="H159" s="231"/>
      <c r="I159" s="232">
        <f>ROUND(E159*H159,2)</f>
        <v>0</v>
      </c>
      <c r="J159" s="231"/>
      <c r="K159" s="232">
        <f>ROUND(E159*J159,2)</f>
        <v>0</v>
      </c>
      <c r="L159" s="232">
        <v>21</v>
      </c>
      <c r="M159" s="232">
        <f>G159*(1+L159/100)</f>
        <v>0</v>
      </c>
      <c r="N159" s="222">
        <v>0</v>
      </c>
      <c r="O159" s="222">
        <f>ROUND(E159*N159,5)</f>
        <v>0</v>
      </c>
      <c r="P159" s="222">
        <v>0</v>
      </c>
      <c r="Q159" s="222">
        <f>ROUND(E159*P159,5)</f>
        <v>0</v>
      </c>
      <c r="R159" s="222"/>
      <c r="S159" s="222"/>
      <c r="T159" s="223">
        <v>0</v>
      </c>
      <c r="U159" s="222">
        <f>ROUND(E159*T159,2)</f>
        <v>0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 t="s">
        <v>113</v>
      </c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3">
        <v>55</v>
      </c>
      <c r="B160" s="219" t="s">
        <v>279</v>
      </c>
      <c r="C160" s="264" t="s">
        <v>280</v>
      </c>
      <c r="D160" s="221" t="s">
        <v>272</v>
      </c>
      <c r="E160" s="228">
        <v>1</v>
      </c>
      <c r="F160" s="231"/>
      <c r="G160" s="232">
        <f>ROUND(E160*F160,2)</f>
        <v>0</v>
      </c>
      <c r="H160" s="231"/>
      <c r="I160" s="232">
        <f>ROUND(E160*H160,2)</f>
        <v>0</v>
      </c>
      <c r="J160" s="231"/>
      <c r="K160" s="232">
        <f>ROUND(E160*J160,2)</f>
        <v>0</v>
      </c>
      <c r="L160" s="232">
        <v>21</v>
      </c>
      <c r="M160" s="232">
        <f>G160*(1+L160/100)</f>
        <v>0</v>
      </c>
      <c r="N160" s="222">
        <v>0</v>
      </c>
      <c r="O160" s="222">
        <f>ROUND(E160*N160,5)</f>
        <v>0</v>
      </c>
      <c r="P160" s="222">
        <v>0</v>
      </c>
      <c r="Q160" s="222">
        <f>ROUND(E160*P160,5)</f>
        <v>0</v>
      </c>
      <c r="R160" s="222"/>
      <c r="S160" s="222"/>
      <c r="T160" s="223">
        <v>0</v>
      </c>
      <c r="U160" s="222">
        <f>ROUND(E160*T160,2)</f>
        <v>0</v>
      </c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 t="s">
        <v>113</v>
      </c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3">
        <v>56</v>
      </c>
      <c r="B161" s="219" t="s">
        <v>281</v>
      </c>
      <c r="C161" s="264" t="s">
        <v>282</v>
      </c>
      <c r="D161" s="221" t="s">
        <v>272</v>
      </c>
      <c r="E161" s="228">
        <v>1</v>
      </c>
      <c r="F161" s="231"/>
      <c r="G161" s="232">
        <f>ROUND(E161*F161,2)</f>
        <v>0</v>
      </c>
      <c r="H161" s="231"/>
      <c r="I161" s="232">
        <f>ROUND(E161*H161,2)</f>
        <v>0</v>
      </c>
      <c r="J161" s="231"/>
      <c r="K161" s="232">
        <f>ROUND(E161*J161,2)</f>
        <v>0</v>
      </c>
      <c r="L161" s="232">
        <v>21</v>
      </c>
      <c r="M161" s="232">
        <f>G161*(1+L161/100)</f>
        <v>0</v>
      </c>
      <c r="N161" s="222">
        <v>0</v>
      </c>
      <c r="O161" s="222">
        <f>ROUND(E161*N161,5)</f>
        <v>0</v>
      </c>
      <c r="P161" s="222">
        <v>0</v>
      </c>
      <c r="Q161" s="222">
        <f>ROUND(E161*P161,5)</f>
        <v>0</v>
      </c>
      <c r="R161" s="222"/>
      <c r="S161" s="222"/>
      <c r="T161" s="223">
        <v>0</v>
      </c>
      <c r="U161" s="222">
        <f>ROUND(E161*T161,2)</f>
        <v>0</v>
      </c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 t="s">
        <v>113</v>
      </c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3">
        <v>57</v>
      </c>
      <c r="B162" s="219" t="s">
        <v>283</v>
      </c>
      <c r="C162" s="264" t="s">
        <v>284</v>
      </c>
      <c r="D162" s="221" t="s">
        <v>272</v>
      </c>
      <c r="E162" s="228">
        <v>1</v>
      </c>
      <c r="F162" s="231"/>
      <c r="G162" s="232">
        <f>ROUND(E162*F162,2)</f>
        <v>0</v>
      </c>
      <c r="H162" s="231"/>
      <c r="I162" s="232">
        <f>ROUND(E162*H162,2)</f>
        <v>0</v>
      </c>
      <c r="J162" s="231"/>
      <c r="K162" s="232">
        <f>ROUND(E162*J162,2)</f>
        <v>0</v>
      </c>
      <c r="L162" s="232">
        <v>21</v>
      </c>
      <c r="M162" s="232">
        <f>G162*(1+L162/100)</f>
        <v>0</v>
      </c>
      <c r="N162" s="222">
        <v>0</v>
      </c>
      <c r="O162" s="222">
        <f>ROUND(E162*N162,5)</f>
        <v>0</v>
      </c>
      <c r="P162" s="222">
        <v>0</v>
      </c>
      <c r="Q162" s="222">
        <f>ROUND(E162*P162,5)</f>
        <v>0</v>
      </c>
      <c r="R162" s="222"/>
      <c r="S162" s="222"/>
      <c r="T162" s="223">
        <v>0</v>
      </c>
      <c r="U162" s="222">
        <f>ROUND(E162*T162,2)</f>
        <v>0</v>
      </c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 t="s">
        <v>113</v>
      </c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3">
        <v>58</v>
      </c>
      <c r="B163" s="219" t="s">
        <v>285</v>
      </c>
      <c r="C163" s="264" t="s">
        <v>286</v>
      </c>
      <c r="D163" s="221" t="s">
        <v>272</v>
      </c>
      <c r="E163" s="228">
        <v>1</v>
      </c>
      <c r="F163" s="231"/>
      <c r="G163" s="232">
        <f>ROUND(E163*F163,2)</f>
        <v>0</v>
      </c>
      <c r="H163" s="231"/>
      <c r="I163" s="232">
        <f>ROUND(E163*H163,2)</f>
        <v>0</v>
      </c>
      <c r="J163" s="231"/>
      <c r="K163" s="232">
        <f>ROUND(E163*J163,2)</f>
        <v>0</v>
      </c>
      <c r="L163" s="232">
        <v>21</v>
      </c>
      <c r="M163" s="232">
        <f>G163*(1+L163/100)</f>
        <v>0</v>
      </c>
      <c r="N163" s="222">
        <v>0</v>
      </c>
      <c r="O163" s="222">
        <f>ROUND(E163*N163,5)</f>
        <v>0</v>
      </c>
      <c r="P163" s="222">
        <v>0</v>
      </c>
      <c r="Q163" s="222">
        <f>ROUND(E163*P163,5)</f>
        <v>0</v>
      </c>
      <c r="R163" s="222"/>
      <c r="S163" s="222"/>
      <c r="T163" s="223">
        <v>0</v>
      </c>
      <c r="U163" s="222">
        <f>ROUND(E163*T163,2)</f>
        <v>0</v>
      </c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 t="s">
        <v>113</v>
      </c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42">
        <v>59</v>
      </c>
      <c r="B164" s="243" t="s">
        <v>287</v>
      </c>
      <c r="C164" s="267" t="s">
        <v>288</v>
      </c>
      <c r="D164" s="244" t="s">
        <v>272</v>
      </c>
      <c r="E164" s="245">
        <v>1</v>
      </c>
      <c r="F164" s="246"/>
      <c r="G164" s="247">
        <f>ROUND(E164*F164,2)</f>
        <v>0</v>
      </c>
      <c r="H164" s="246"/>
      <c r="I164" s="247">
        <f>ROUND(E164*H164,2)</f>
        <v>0</v>
      </c>
      <c r="J164" s="246"/>
      <c r="K164" s="247">
        <f>ROUND(E164*J164,2)</f>
        <v>0</v>
      </c>
      <c r="L164" s="247">
        <v>21</v>
      </c>
      <c r="M164" s="247">
        <f>G164*(1+L164/100)</f>
        <v>0</v>
      </c>
      <c r="N164" s="248">
        <v>0</v>
      </c>
      <c r="O164" s="248">
        <f>ROUND(E164*N164,5)</f>
        <v>0</v>
      </c>
      <c r="P164" s="248">
        <v>0</v>
      </c>
      <c r="Q164" s="248">
        <f>ROUND(E164*P164,5)</f>
        <v>0</v>
      </c>
      <c r="R164" s="248"/>
      <c r="S164" s="248"/>
      <c r="T164" s="249">
        <v>0</v>
      </c>
      <c r="U164" s="248">
        <f>ROUND(E164*T164,2)</f>
        <v>0</v>
      </c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 t="s">
        <v>113</v>
      </c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x14ac:dyDescent="0.2">
      <c r="A165" s="6"/>
      <c r="B165" s="7" t="s">
        <v>289</v>
      </c>
      <c r="C165" s="268" t="s">
        <v>289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AC165">
        <v>15</v>
      </c>
      <c r="AD165">
        <v>21</v>
      </c>
    </row>
    <row r="166" spans="1:60" x14ac:dyDescent="0.2">
      <c r="A166" s="250"/>
      <c r="B166" s="251">
        <v>26</v>
      </c>
      <c r="C166" s="269" t="s">
        <v>289</v>
      </c>
      <c r="D166" s="252"/>
      <c r="E166" s="252"/>
      <c r="F166" s="252"/>
      <c r="G166" s="263">
        <f>G8+G68+G71+G81+G110+G113+G129+G133+G136+G149+G151+G155</f>
        <v>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AC166">
        <f>SUMIF(L7:L164,AC165,G7:G164)</f>
        <v>0</v>
      </c>
      <c r="AD166">
        <f>SUMIF(L7:L164,AD165,G7:G164)</f>
        <v>0</v>
      </c>
      <c r="AE166" t="s">
        <v>290</v>
      </c>
    </row>
    <row r="167" spans="1:60" x14ac:dyDescent="0.2">
      <c r="A167" s="6"/>
      <c r="B167" s="7" t="s">
        <v>289</v>
      </c>
      <c r="C167" s="268" t="s">
        <v>289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60" x14ac:dyDescent="0.2">
      <c r="A168" s="6"/>
      <c r="B168" s="7" t="s">
        <v>289</v>
      </c>
      <c r="C168" s="268" t="s">
        <v>289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60" x14ac:dyDescent="0.2">
      <c r="A169" s="253">
        <v>33</v>
      </c>
      <c r="B169" s="253"/>
      <c r="C169" s="270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60" x14ac:dyDescent="0.2">
      <c r="A170" s="254"/>
      <c r="B170" s="255"/>
      <c r="C170" s="271"/>
      <c r="D170" s="255"/>
      <c r="E170" s="255"/>
      <c r="F170" s="255"/>
      <c r="G170" s="25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AE170" t="s">
        <v>291</v>
      </c>
    </row>
    <row r="171" spans="1:60" x14ac:dyDescent="0.2">
      <c r="A171" s="257"/>
      <c r="B171" s="258"/>
      <c r="C171" s="272"/>
      <c r="D171" s="258"/>
      <c r="E171" s="258"/>
      <c r="F171" s="258"/>
      <c r="G171" s="259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60" x14ac:dyDescent="0.2">
      <c r="A172" s="257"/>
      <c r="B172" s="258"/>
      <c r="C172" s="272"/>
      <c r="D172" s="258"/>
      <c r="E172" s="258"/>
      <c r="F172" s="258"/>
      <c r="G172" s="259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60" x14ac:dyDescent="0.2">
      <c r="A173" s="257"/>
      <c r="B173" s="258"/>
      <c r="C173" s="272"/>
      <c r="D173" s="258"/>
      <c r="E173" s="258"/>
      <c r="F173" s="258"/>
      <c r="G173" s="259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60" x14ac:dyDescent="0.2">
      <c r="A174" s="260"/>
      <c r="B174" s="261"/>
      <c r="C174" s="273"/>
      <c r="D174" s="261"/>
      <c r="E174" s="261"/>
      <c r="F174" s="261"/>
      <c r="G174" s="262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60" x14ac:dyDescent="0.2">
      <c r="A175" s="6"/>
      <c r="B175" s="7" t="s">
        <v>289</v>
      </c>
      <c r="C175" s="268" t="s">
        <v>289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60" x14ac:dyDescent="0.2">
      <c r="C176" s="274"/>
      <c r="AE176" t="s">
        <v>292</v>
      </c>
    </row>
  </sheetData>
  <mergeCells count="6">
    <mergeCell ref="A1:G1"/>
    <mergeCell ref="C2:G2"/>
    <mergeCell ref="C3:G3"/>
    <mergeCell ref="C4:G4"/>
    <mergeCell ref="A169:C169"/>
    <mergeCell ref="A170:G17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Luboš</cp:lastModifiedBy>
  <cp:lastPrinted>2014-02-28T09:52:57Z</cp:lastPrinted>
  <dcterms:created xsi:type="dcterms:W3CDTF">2009-04-08T07:15:50Z</dcterms:created>
  <dcterms:modified xsi:type="dcterms:W3CDTF">2020-08-03T23:54:35Z</dcterms:modified>
</cp:coreProperties>
</file>