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epos\Documents\CORPORIN\A_1_Výběrová řízení\2020_otevrene\202001_Strakonice_rozhlas\1_ZD\"/>
    </mc:Choice>
  </mc:AlternateContent>
  <xr:revisionPtr revIDLastSave="0" documentId="13_ncr:1_{5FE4B67B-06EB-4F39-A972-97B511D15B37}" xr6:coauthVersionLast="45" xr6:coauthVersionMax="45" xr10:uidLastSave="{00000000-0000-0000-0000-000000000000}"/>
  <bookViews>
    <workbookView xWindow="-120" yWindow="-120" windowWidth="29040" windowHeight="15840" tabRatio="668" xr2:uid="{00000000-000D-0000-FFFF-FFFF00000000}"/>
  </bookViews>
  <sheets>
    <sheet name="Souhrn" sheetId="32" r:id="rId1"/>
  </sheets>
  <definedNames>
    <definedName name="_xlnm.Print_Titles" localSheetId="0">Souhrn!$2:$6</definedName>
  </definedNames>
  <calcPr calcId="181029" concurrentCalc="0"/>
</workbook>
</file>

<file path=xl/calcChain.xml><?xml version="1.0" encoding="utf-8"?>
<calcChain xmlns="http://schemas.openxmlformats.org/spreadsheetml/2006/main">
  <c r="F103" i="32" l="1"/>
  <c r="G103" i="32"/>
  <c r="G101" i="32"/>
  <c r="F101" i="32"/>
  <c r="G85" i="32"/>
  <c r="F85" i="32"/>
  <c r="G47" i="32"/>
  <c r="F47" i="32"/>
  <c r="G44" i="32"/>
  <c r="F44" i="32"/>
  <c r="G39" i="32"/>
  <c r="F39" i="32"/>
  <c r="G32" i="32"/>
  <c r="F32" i="32"/>
  <c r="G23" i="32"/>
  <c r="F23" i="32"/>
  <c r="F21" i="32"/>
  <c r="G21" i="32"/>
  <c r="F22" i="32"/>
  <c r="G22" i="32"/>
  <c r="F25" i="32"/>
  <c r="G25" i="32"/>
  <c r="F26" i="32"/>
  <c r="G26" i="32"/>
  <c r="F27" i="32"/>
  <c r="G27" i="32"/>
  <c r="F28" i="32"/>
  <c r="G28" i="32"/>
  <c r="F29" i="32"/>
  <c r="G29" i="32"/>
  <c r="F30" i="32"/>
  <c r="G30" i="32"/>
  <c r="F31" i="32"/>
  <c r="G31" i="32"/>
  <c r="F34" i="32"/>
  <c r="G34" i="32"/>
  <c r="F35" i="32"/>
  <c r="G35" i="32"/>
  <c r="F36" i="32"/>
  <c r="G36" i="32"/>
  <c r="F37" i="32"/>
  <c r="G37" i="32"/>
  <c r="F38" i="32"/>
  <c r="G38" i="32"/>
  <c r="F40" i="32"/>
  <c r="F41" i="32"/>
  <c r="G41" i="32"/>
  <c r="F42" i="32"/>
  <c r="G42" i="32"/>
  <c r="F43" i="32"/>
  <c r="G43" i="32"/>
  <c r="F45" i="32"/>
  <c r="F46" i="32"/>
  <c r="G46" i="32"/>
  <c r="F48" i="32"/>
  <c r="F49" i="32"/>
  <c r="G49" i="32"/>
  <c r="F50" i="32"/>
  <c r="G50" i="32"/>
  <c r="F51" i="32"/>
  <c r="G51" i="32"/>
  <c r="F52" i="32"/>
  <c r="G52" i="32"/>
  <c r="F53" i="32"/>
  <c r="G53" i="32"/>
  <c r="F54" i="32"/>
  <c r="G54" i="32"/>
  <c r="F55" i="32"/>
  <c r="G55" i="32"/>
  <c r="F56" i="32"/>
  <c r="G56" i="32"/>
  <c r="F57" i="32"/>
  <c r="G57" i="32"/>
  <c r="F58" i="32"/>
  <c r="G58" i="32"/>
  <c r="F59" i="32"/>
  <c r="G59" i="32"/>
  <c r="F60" i="32"/>
  <c r="G60" i="32"/>
  <c r="F61" i="32"/>
  <c r="G61" i="32"/>
  <c r="F62" i="32"/>
  <c r="G62" i="32"/>
  <c r="F63" i="32"/>
  <c r="G63" i="32"/>
  <c r="F64" i="32"/>
  <c r="G64" i="32"/>
  <c r="F65" i="32"/>
  <c r="G65" i="32"/>
  <c r="F66" i="32"/>
  <c r="G66" i="32"/>
  <c r="F67" i="32"/>
  <c r="G67" i="32"/>
  <c r="F68" i="32"/>
  <c r="G68" i="32"/>
  <c r="F69" i="32"/>
  <c r="G69" i="32"/>
  <c r="F70" i="32"/>
  <c r="G70" i="32"/>
  <c r="F71" i="32"/>
  <c r="G71" i="32"/>
  <c r="F72" i="32"/>
  <c r="G72" i="32"/>
  <c r="F73" i="32"/>
  <c r="G73" i="32"/>
  <c r="F74" i="32"/>
  <c r="G74" i="32"/>
  <c r="F75" i="32"/>
  <c r="G75" i="32"/>
  <c r="F76" i="32"/>
  <c r="G76" i="32"/>
  <c r="F77" i="32"/>
  <c r="G77" i="32"/>
  <c r="F78" i="32"/>
  <c r="G78" i="32"/>
  <c r="F79" i="32"/>
  <c r="G79" i="32"/>
  <c r="F80" i="32"/>
  <c r="G80" i="32"/>
  <c r="F81" i="32"/>
  <c r="G81" i="32"/>
  <c r="F82" i="32"/>
  <c r="G82" i="32"/>
  <c r="F83" i="32"/>
  <c r="G83" i="32"/>
  <c r="F84" i="32"/>
  <c r="G84" i="32"/>
  <c r="F86" i="32"/>
  <c r="F87" i="32"/>
  <c r="G87" i="32"/>
  <c r="F88" i="32"/>
  <c r="G88" i="32"/>
  <c r="F89" i="32"/>
  <c r="G89" i="32"/>
  <c r="F90" i="32"/>
  <c r="G90" i="32"/>
  <c r="F91" i="32"/>
  <c r="G91" i="32"/>
  <c r="F92" i="32"/>
  <c r="G92" i="32"/>
  <c r="F93" i="32"/>
  <c r="G93" i="32"/>
  <c r="F94" i="32"/>
  <c r="G94" i="32"/>
  <c r="F95" i="32"/>
  <c r="G95" i="32"/>
  <c r="F96" i="32"/>
  <c r="G96" i="32"/>
  <c r="F97" i="32"/>
  <c r="G97" i="32"/>
  <c r="F98" i="32"/>
  <c r="G98" i="32"/>
  <c r="F99" i="32"/>
  <c r="G99" i="32"/>
  <c r="F100" i="32"/>
  <c r="G100" i="32"/>
  <c r="F10" i="32"/>
  <c r="G10" i="32"/>
  <c r="F11" i="32"/>
  <c r="G11" i="32"/>
  <c r="F12" i="32"/>
  <c r="G12" i="32"/>
  <c r="F13" i="32"/>
  <c r="G13" i="32"/>
  <c r="F14" i="32"/>
  <c r="G14" i="32"/>
  <c r="F15" i="32"/>
  <c r="G15" i="32"/>
  <c r="F16" i="32"/>
  <c r="G16" i="32"/>
  <c r="F17" i="32"/>
  <c r="G17" i="32"/>
  <c r="F18" i="32"/>
  <c r="G18" i="32"/>
  <c r="F19" i="32"/>
  <c r="G19" i="32"/>
  <c r="F9" i="32"/>
  <c r="G9" i="32"/>
  <c r="A10" i="32"/>
  <c r="A11" i="32"/>
  <c r="A12" i="32"/>
  <c r="A13" i="32"/>
  <c r="A14" i="32"/>
  <c r="A15" i="32"/>
  <c r="A16" i="32"/>
  <c r="A17" i="32"/>
  <c r="A18" i="32"/>
  <c r="A19" i="32"/>
  <c r="A21" i="32"/>
  <c r="A22" i="32"/>
  <c r="A25" i="32"/>
  <c r="A26" i="32"/>
  <c r="A27" i="32"/>
  <c r="A28" i="32"/>
  <c r="A29" i="32"/>
  <c r="A30" i="32"/>
  <c r="A31" i="32"/>
  <c r="A34" i="32"/>
  <c r="A35" i="32"/>
  <c r="A36" i="32"/>
  <c r="A37" i="32"/>
  <c r="A38" i="32"/>
  <c r="A41" i="32"/>
  <c r="A42" i="32"/>
  <c r="A43" i="32"/>
  <c r="A46" i="32"/>
  <c r="A49" i="32"/>
  <c r="A50" i="32"/>
  <c r="A51" i="32"/>
  <c r="A52" i="32"/>
  <c r="A53" i="32"/>
  <c r="A54" i="32"/>
  <c r="A55" i="32"/>
  <c r="A56" i="32"/>
  <c r="A57" i="32"/>
  <c r="A58" i="32"/>
  <c r="A59" i="32"/>
  <c r="A60" i="32"/>
  <c r="A61" i="32"/>
  <c r="A62" i="32"/>
  <c r="A63" i="32"/>
  <c r="A64" i="32"/>
  <c r="A65" i="32"/>
  <c r="A66" i="32"/>
  <c r="A67" i="32"/>
  <c r="A68" i="32"/>
  <c r="A69" i="32"/>
  <c r="A70" i="32"/>
  <c r="A71" i="32"/>
  <c r="A72" i="32"/>
  <c r="A73" i="32"/>
  <c r="A74" i="32"/>
  <c r="A75" i="32"/>
  <c r="A76" i="32"/>
  <c r="A77" i="32"/>
  <c r="A78" i="32"/>
  <c r="A79" i="32"/>
  <c r="A80" i="32"/>
  <c r="A81" i="32"/>
  <c r="A82" i="32"/>
  <c r="A83" i="32"/>
  <c r="A84" i="32"/>
  <c r="A87" i="32"/>
  <c r="A88" i="32"/>
  <c r="A89" i="32"/>
  <c r="A90" i="32"/>
  <c r="A91" i="32"/>
  <c r="A92" i="32"/>
  <c r="A93" i="32"/>
  <c r="A94" i="32"/>
  <c r="A95" i="32"/>
  <c r="A96" i="32"/>
  <c r="A97" i="32"/>
  <c r="A98" i="32"/>
  <c r="A99" i="32"/>
  <c r="A100" i="32"/>
</calcChain>
</file>

<file path=xl/sharedStrings.xml><?xml version="1.0" encoding="utf-8"?>
<sst xmlns="http://schemas.openxmlformats.org/spreadsheetml/2006/main" count="186" uniqueCount="111">
  <si>
    <t>Řídící pracoviště</t>
  </si>
  <si>
    <t>M.j.</t>
  </si>
  <si>
    <t>počet</t>
  </si>
  <si>
    <t>ks</t>
  </si>
  <si>
    <t>Vidlice Canon 9</t>
  </si>
  <si>
    <t>Konektor PL (male)</t>
  </si>
  <si>
    <t>Spojka PL</t>
  </si>
  <si>
    <t>m</t>
  </si>
  <si>
    <t>bal</t>
  </si>
  <si>
    <t>Kryt Canon 9</t>
  </si>
  <si>
    <t>Datový kabel JYTY 4Bx1</t>
  </si>
  <si>
    <t>Žlab kabelový vkládací 40x40</t>
  </si>
  <si>
    <t>Žlab kabelový vkládací 20x20</t>
  </si>
  <si>
    <t>Kabel audio S7203</t>
  </si>
  <si>
    <t xml:space="preserve">                             </t>
  </si>
  <si>
    <t>Kabel CYKY 3(J)x1,5</t>
  </si>
  <si>
    <t>Kabel CYKY 3(J)x2,5</t>
  </si>
  <si>
    <t>Signálová rozdvojka Jack 3,5 (1x vidlice, 2x zásuvka, Plug)</t>
  </si>
  <si>
    <t xml:space="preserve">Svorka RSP 4 </t>
  </si>
  <si>
    <t>Trubičková pojistka 6,3 A</t>
  </si>
  <si>
    <t>Držák nerez se závitem a šroubem M8 (H021)</t>
  </si>
  <si>
    <t>Svorka RSA 6 modrá</t>
  </si>
  <si>
    <t>Svorka RSA 6 zelená</t>
  </si>
  <si>
    <t xml:space="preserve">Název části systému </t>
  </si>
  <si>
    <t>Koaxiální kabel RG 213/U</t>
  </si>
  <si>
    <t>Instalační krabice IP 55 zapečetitelná</t>
  </si>
  <si>
    <t>Wagosvorka pro vodiče 2x1,5 až 2,5 mm</t>
  </si>
  <si>
    <t>Stolní rozhlasový mikrofon pro připojení k PC</t>
  </si>
  <si>
    <t xml:space="preserve">Tlakový reproduktor - 15 W 8 Ohm </t>
  </si>
  <si>
    <t xml:space="preserve">Síťová svorka pro přechod z Al na Cu </t>
  </si>
  <si>
    <t>Zařízení VIS</t>
  </si>
  <si>
    <t>P.č.</t>
  </si>
  <si>
    <t>Serverová aplikace</t>
  </si>
  <si>
    <t>Řemínek stahovací 300mm - UV odolný (CV - 292W)</t>
  </si>
  <si>
    <t>Stožár anténní 2,5 m pr. 48/42 mm</t>
  </si>
  <si>
    <t>Oživení řídícího pracoviště</t>
  </si>
  <si>
    <t>Revize řídícího pracoviště</t>
  </si>
  <si>
    <t>kpl</t>
  </si>
  <si>
    <t>Řídicí software</t>
  </si>
  <si>
    <t>Oživení bezdrátového hlásiče</t>
  </si>
  <si>
    <t>Revize bezdrátového hlásiče</t>
  </si>
  <si>
    <t>Ostatní dodávky</t>
  </si>
  <si>
    <t>Dokumentace</t>
  </si>
  <si>
    <t>N konektor</t>
  </si>
  <si>
    <t>Jistič NF  - 1P 10A</t>
  </si>
  <si>
    <t>Kotvící a spojovací materiál</t>
  </si>
  <si>
    <t>Instalační materiál vysílací části systému</t>
  </si>
  <si>
    <t>Držák SAT pro uchycení antény JSVV a BMIS na stožár</t>
  </si>
  <si>
    <t xml:space="preserve">Manžeta těsnící PDM </t>
  </si>
  <si>
    <t xml:space="preserve">Krovák  48 </t>
  </si>
  <si>
    <t>Jímací tyč 2,5 m</t>
  </si>
  <si>
    <t>Svorka pro uchycení izolační tyče na stožár</t>
  </si>
  <si>
    <t>Svorka pro uchycení izolační tyče na jímač</t>
  </si>
  <si>
    <t>Drát FeZn d=50 (H-50L) (ALU drát)</t>
  </si>
  <si>
    <t>SS svorka</t>
  </si>
  <si>
    <t>Trubka flexo pr 32 UV stabilní včetně úchytného materiálu</t>
  </si>
  <si>
    <t>Trubka pevná pr 32 UV stabilní včetně úchytnéhop materiálu</t>
  </si>
  <si>
    <t>Řemínek stahovací UV stabilní 300mm</t>
  </si>
  <si>
    <t>Instalační materiál přijímací části systému</t>
  </si>
  <si>
    <t>Drobný kotvící a spojovací materiál</t>
  </si>
  <si>
    <t>Koaxiální přepěťová ochrana KPO</t>
  </si>
  <si>
    <t>Kryt střešní pro průchod  stožáru</t>
  </si>
  <si>
    <t>Prostupová taška pro stožárovou trubku</t>
  </si>
  <si>
    <t xml:space="preserve">Pata stožáru - pr 48 </t>
  </si>
  <si>
    <t>Softwarová aplikace vzdálený klient</t>
  </si>
  <si>
    <t>Rádiový převaděč</t>
  </si>
  <si>
    <t>Oživení převaděče</t>
  </si>
  <si>
    <t>Revize převaděče</t>
  </si>
  <si>
    <t>Páska nerezová B 205  16mm (30m)</t>
  </si>
  <si>
    <t>Spona nerezová S 255 16 mm, bal. po 100ks</t>
  </si>
  <si>
    <t>Převaděč</t>
  </si>
  <si>
    <t xml:space="preserve">Izolační vodorovná tyč pro oddálení jímače </t>
  </si>
  <si>
    <t>Svorka na uchycení ALU drátu na jímač</t>
  </si>
  <si>
    <t>Název zakázky: Rozšíření a modernizace VIS města Strakonice</t>
  </si>
  <si>
    <t>Řídící pracoviště s napojením na JSVI</t>
  </si>
  <si>
    <t>GSM prostup</t>
  </si>
  <si>
    <t>FM příjem</t>
  </si>
  <si>
    <t xml:space="preserve">Pracovní server s min. LCD 22", klávesnice, myš, reproduktory </t>
  </si>
  <si>
    <t>Počítačová sestava pro vzdálené klienty</t>
  </si>
  <si>
    <t>Instalační materiál řídícího pracoviště</t>
  </si>
  <si>
    <t>Školení obsluhy</t>
  </si>
  <si>
    <t>Montáž řídícího pracoviště</t>
  </si>
  <si>
    <t>Dokumetace skutečného provedení a radiový projekt</t>
  </si>
  <si>
    <t>Bezdrátový hlásič 2 x 40W, digitální, obousměrný pásmo 70 MHz</t>
  </si>
  <si>
    <t>Anténa bezdrátového hlásiče</t>
  </si>
  <si>
    <t>Instalační materiál bezdrátového hlásiče</t>
  </si>
  <si>
    <t>Montáž bezdrátového hlásiče</t>
  </si>
  <si>
    <t>Koncové prvky ozvučení</t>
  </si>
  <si>
    <t>Instalační materiál převaděče</t>
  </si>
  <si>
    <t>Montáž převaděče</t>
  </si>
  <si>
    <t>Modul JSVI pro ovládání územních celků z OPIS HZS včetně anténního systému , montáže a oživení (požadavek HZS JČK)</t>
  </si>
  <si>
    <t>Integrace stávajících hlásných profilů A,B,C - nastavení a implementace</t>
  </si>
  <si>
    <t>Dutinový rezonátor (filtr) s vysokým činitelem jakosti v pásmu 70 MHz - Pásmová propust</t>
  </si>
  <si>
    <t>Datový kabel UTP Patch</t>
  </si>
  <si>
    <t>Kabel CYKY-J 3x2,5</t>
  </si>
  <si>
    <t>Kabel ZŹ CY H07 4</t>
  </si>
  <si>
    <t>Instalační krabice pro KPO</t>
  </si>
  <si>
    <t>Zásuvka Canon 9</t>
  </si>
  <si>
    <t>Jednotková cena bez DPH</t>
  </si>
  <si>
    <t>Cena celkem bez DPH</t>
  </si>
  <si>
    <t>Cena celkem s DPH</t>
  </si>
  <si>
    <t>Celkem Řídící pracoviště</t>
  </si>
  <si>
    <t>Celkem koncové prvky ozvučení</t>
  </si>
  <si>
    <t>Celkem Převaděč</t>
  </si>
  <si>
    <t>Celkem Ostatní dodávky</t>
  </si>
  <si>
    <t>Celkem Dokumentace</t>
  </si>
  <si>
    <t>Celkem Instalační materiál vysílací části</t>
  </si>
  <si>
    <t>Celkem Instalační materiál přijímací části</t>
  </si>
  <si>
    <t>Cena celkem</t>
  </si>
  <si>
    <t>Příloha č. 5  Zadávací dokumentace</t>
  </si>
  <si>
    <t>Položkový rozpočet /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</si>
</sst>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12" x14ac:knownFonts="1">
    <font>
      <sz val="10"/>
      <name val="Arial CE"/>
      <charset val="238"/>
    </font>
    <font>
      <b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"/>
      <color indexed="22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b/>
      <sz val="11"/>
      <color theme="0" tint="-0.249977111117893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2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gray125">
        <fgColor indexed="22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1" tint="0.49998474074526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3" fontId="0" fillId="0" borderId="0" xfId="0" applyNumberFormat="1"/>
    <xf numFmtId="3" fontId="2" fillId="0" borderId="2" xfId="0" applyNumberFormat="1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3" fontId="6" fillId="3" borderId="0" xfId="0" applyNumberFormat="1" applyFont="1" applyFill="1" applyBorder="1" applyAlignment="1">
      <alignment horizontal="left"/>
    </xf>
    <xf numFmtId="3" fontId="7" fillId="3" borderId="0" xfId="0" applyNumberFormat="1" applyFont="1" applyFill="1" applyBorder="1" applyAlignment="1">
      <alignment horizontal="left"/>
    </xf>
    <xf numFmtId="3" fontId="8" fillId="0" borderId="2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164" fontId="0" fillId="0" borderId="12" xfId="0" applyNumberFormat="1" applyBorder="1"/>
    <xf numFmtId="165" fontId="0" fillId="0" borderId="12" xfId="0" applyNumberFormat="1" applyBorder="1"/>
    <xf numFmtId="3" fontId="0" fillId="0" borderId="12" xfId="0" applyNumberFormat="1" applyBorder="1" applyAlignment="1">
      <alignment vertical="center"/>
    </xf>
    <xf numFmtId="3" fontId="0" fillId="0" borderId="12" xfId="0" applyNumberFormat="1" applyBorder="1"/>
    <xf numFmtId="3" fontId="0" fillId="0" borderId="12" xfId="0" applyNumberFormat="1" applyBorder="1" applyAlignment="1">
      <alignment horizontal="right" vertical="center"/>
    </xf>
    <xf numFmtId="3" fontId="0" fillId="0" borderId="12" xfId="0" applyNumberFormat="1" applyBorder="1" applyAlignment="1">
      <alignment wrapText="1"/>
    </xf>
    <xf numFmtId="3" fontId="8" fillId="5" borderId="14" xfId="0" applyNumberFormat="1" applyFont="1" applyFill="1" applyBorder="1" applyAlignment="1">
      <alignment vertical="center"/>
    </xf>
    <xf numFmtId="164" fontId="0" fillId="5" borderId="12" xfId="0" applyNumberFormat="1" applyFill="1" applyBorder="1" applyAlignment="1">
      <alignment vertical="center"/>
    </xf>
    <xf numFmtId="164" fontId="0" fillId="5" borderId="15" xfId="0" applyNumberFormat="1" applyFill="1" applyBorder="1" applyAlignment="1">
      <alignment vertical="center"/>
    </xf>
    <xf numFmtId="3" fontId="6" fillId="3" borderId="17" xfId="0" applyNumberFormat="1" applyFont="1" applyFill="1" applyBorder="1" applyAlignment="1">
      <alignment horizontal="left"/>
    </xf>
    <xf numFmtId="3" fontId="6" fillId="3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center"/>
    </xf>
    <xf numFmtId="3" fontId="0" fillId="0" borderId="20" xfId="0" applyNumberFormat="1" applyBorder="1" applyAlignment="1">
      <alignment vertical="center"/>
    </xf>
    <xf numFmtId="3" fontId="0" fillId="0" borderId="20" xfId="0" applyNumberFormat="1" applyBorder="1"/>
    <xf numFmtId="165" fontId="0" fillId="0" borderId="20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0" fontId="0" fillId="0" borderId="14" xfId="0" applyBorder="1" applyAlignment="1">
      <alignment horizontal="center"/>
    </xf>
    <xf numFmtId="164" fontId="0" fillId="0" borderId="15" xfId="0" applyNumberFormat="1" applyBorder="1"/>
    <xf numFmtId="0" fontId="0" fillId="0" borderId="14" xfId="0" applyBorder="1" applyAlignment="1">
      <alignment horizontal="center" vertical="center"/>
    </xf>
    <xf numFmtId="3" fontId="0" fillId="4" borderId="1" xfId="0" applyNumberFormat="1" applyFill="1" applyBorder="1" applyAlignment="1">
      <alignment horizontal="center"/>
    </xf>
    <xf numFmtId="3" fontId="6" fillId="3" borderId="22" xfId="0" applyNumberFormat="1" applyFont="1" applyFill="1" applyBorder="1" applyAlignment="1">
      <alignment horizontal="left"/>
    </xf>
    <xf numFmtId="3" fontId="6" fillId="3" borderId="7" xfId="0" applyNumberFormat="1" applyFont="1" applyFill="1" applyBorder="1" applyAlignment="1">
      <alignment horizontal="left"/>
    </xf>
    <xf numFmtId="3" fontId="0" fillId="4" borderId="1" xfId="0" applyNumberFormat="1" applyFill="1" applyBorder="1"/>
    <xf numFmtId="3" fontId="7" fillId="3" borderId="7" xfId="0" applyNumberFormat="1" applyFont="1" applyFill="1" applyBorder="1" applyAlignment="1">
      <alignment horizontal="left"/>
    </xf>
    <xf numFmtId="3" fontId="8" fillId="5" borderId="23" xfId="0" applyNumberFormat="1" applyFont="1" applyFill="1" applyBorder="1" applyAlignment="1">
      <alignment vertical="center"/>
    </xf>
    <xf numFmtId="3" fontId="6" fillId="3" borderId="24" xfId="0" applyNumberFormat="1" applyFont="1" applyFill="1" applyBorder="1" applyAlignment="1">
      <alignment horizontal="left"/>
    </xf>
    <xf numFmtId="3" fontId="6" fillId="3" borderId="25" xfId="0" applyNumberFormat="1" applyFont="1" applyFill="1" applyBorder="1" applyAlignment="1">
      <alignment horizontal="left"/>
    </xf>
    <xf numFmtId="164" fontId="0" fillId="5" borderId="26" xfId="0" applyNumberFormat="1" applyFill="1" applyBorder="1" applyAlignment="1">
      <alignment vertical="center"/>
    </xf>
    <xf numFmtId="164" fontId="0" fillId="5" borderId="27" xfId="0" applyNumberFormat="1" applyFill="1" applyBorder="1" applyAlignment="1">
      <alignment vertical="center"/>
    </xf>
    <xf numFmtId="3" fontId="3" fillId="2" borderId="16" xfId="0" applyNumberFormat="1" applyFont="1" applyFill="1" applyBorder="1"/>
    <xf numFmtId="3" fontId="0" fillId="4" borderId="11" xfId="0" applyNumberFormat="1" applyFill="1" applyBorder="1"/>
    <xf numFmtId="3" fontId="6" fillId="3" borderId="8" xfId="0" applyNumberFormat="1" applyFont="1" applyFill="1" applyBorder="1" applyAlignment="1">
      <alignment horizontal="left"/>
    </xf>
    <xf numFmtId="3" fontId="7" fillId="3" borderId="8" xfId="0" applyNumberFormat="1" applyFont="1" applyFill="1" applyBorder="1" applyAlignment="1">
      <alignment horizontal="left"/>
    </xf>
    <xf numFmtId="3" fontId="10" fillId="3" borderId="28" xfId="0" applyNumberFormat="1" applyFont="1" applyFill="1" applyBorder="1" applyAlignment="1">
      <alignment horizontal="left"/>
    </xf>
    <xf numFmtId="3" fontId="10" fillId="3" borderId="16" xfId="0" applyNumberFormat="1" applyFont="1" applyFill="1" applyBorder="1" applyAlignment="1">
      <alignment horizontal="left"/>
    </xf>
    <xf numFmtId="164" fontId="10" fillId="3" borderId="13" xfId="0" applyNumberFormat="1" applyFont="1" applyFill="1" applyBorder="1" applyAlignment="1">
      <alignment horizontal="right"/>
    </xf>
    <xf numFmtId="164" fontId="10" fillId="3" borderId="29" xfId="0" applyNumberFormat="1" applyFont="1" applyFill="1" applyBorder="1" applyAlignment="1">
      <alignment horizontal="right"/>
    </xf>
    <xf numFmtId="0" fontId="5" fillId="0" borderId="5" xfId="0" applyFont="1" applyBorder="1"/>
    <xf numFmtId="3" fontId="1" fillId="3" borderId="28" xfId="0" applyNumberFormat="1" applyFont="1" applyFill="1" applyBorder="1" applyAlignment="1">
      <alignment horizontal="left"/>
    </xf>
    <xf numFmtId="3" fontId="1" fillId="3" borderId="16" xfId="0" applyNumberFormat="1" applyFont="1" applyFill="1" applyBorder="1" applyAlignment="1">
      <alignment horizontal="left"/>
    </xf>
    <xf numFmtId="3" fontId="1" fillId="3" borderId="29" xfId="0" applyNumberFormat="1" applyFont="1" applyFill="1" applyBorder="1" applyAlignment="1">
      <alignment horizontal="left"/>
    </xf>
    <xf numFmtId="0" fontId="11" fillId="6" borderId="0" xfId="0" applyFont="1" applyFill="1" applyAlignment="1">
      <alignment horizontal="right" vertical="center" shrinkToFit="1"/>
    </xf>
    <xf numFmtId="0" fontId="0" fillId="6" borderId="0" xfId="0" applyFill="1" applyAlignment="1">
      <alignment shrinkToFi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3048000</xdr:colOff>
      <xdr:row>4</xdr:row>
      <xdr:rowOff>0</xdr:rowOff>
    </xdr:from>
    <xdr:to>
      <xdr:col>1</xdr:col>
      <xdr:colOff>3771900</xdr:colOff>
      <xdr:row>4</xdr:row>
      <xdr:rowOff>114300</xdr:rowOff>
    </xdr:to>
    <xdr:sp macro="" textlink="">
      <xdr:nvSpPr>
        <xdr:cNvPr id="40970" name="Text Box 31">
          <a:extLst>
            <a:ext uri="{FF2B5EF4-FFF2-40B4-BE49-F238E27FC236}">
              <a16:creationId xmlns:a16="http://schemas.microsoft.com/office/drawing/2014/main" id="{76B25760-76E1-4B89-A336-3D17C86C327C}"/>
            </a:ext>
          </a:extLst>
        </xdr:cNvPr>
        <xdr:cNvSpPr txBox="1">
          <a:spLocks noChangeArrowheads="1"/>
        </xdr:cNvSpPr>
      </xdr:nvSpPr>
      <xdr:spPr bwMode="auto">
        <a:xfrm>
          <a:off x="3672840" y="685800"/>
          <a:ext cx="7239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3"/>
  <sheetViews>
    <sheetView tabSelected="1" workbookViewId="0">
      <selection activeCell="B13" sqref="B13"/>
    </sheetView>
  </sheetViews>
  <sheetFormatPr defaultRowHeight="12.75" x14ac:dyDescent="0.2"/>
  <cols>
    <col min="1" max="1" width="9.140625" customWidth="1"/>
    <col min="2" max="2" width="67.7109375" customWidth="1"/>
    <col min="3" max="3" width="5.140625" bestFit="1" customWidth="1"/>
    <col min="4" max="4" width="10.28515625" customWidth="1"/>
    <col min="5" max="5" width="14.85546875" customWidth="1"/>
    <col min="6" max="6" width="13.5703125" customWidth="1"/>
    <col min="7" max="7" width="13.42578125" customWidth="1"/>
  </cols>
  <sheetData>
    <row r="1" spans="1:7" ht="16.5" thickBot="1" x14ac:dyDescent="0.25">
      <c r="A1" s="62" t="s">
        <v>109</v>
      </c>
      <c r="B1" s="63"/>
      <c r="C1" s="63"/>
      <c r="D1" s="63"/>
      <c r="E1" s="63"/>
      <c r="F1" s="63"/>
      <c r="G1" s="63"/>
    </row>
    <row r="2" spans="1:7" x14ac:dyDescent="0.2">
      <c r="A2" s="12"/>
      <c r="B2" s="58" t="s">
        <v>110</v>
      </c>
      <c r="C2" s="5"/>
      <c r="D2" s="6"/>
    </row>
    <row r="3" spans="1:7" x14ac:dyDescent="0.2">
      <c r="A3" s="7" t="s">
        <v>14</v>
      </c>
      <c r="B3" s="8" t="s">
        <v>73</v>
      </c>
      <c r="C3" s="8"/>
      <c r="D3" s="9"/>
    </row>
    <row r="4" spans="1:7" ht="13.5" thickBot="1" x14ac:dyDescent="0.25">
      <c r="A4" s="13"/>
      <c r="B4" s="14"/>
      <c r="C4" s="10"/>
      <c r="D4" s="11"/>
    </row>
    <row r="5" spans="1:7" ht="13.5" thickBot="1" x14ac:dyDescent="0.25"/>
    <row r="6" spans="1:7" ht="26.25" thickBot="1" x14ac:dyDescent="0.25">
      <c r="A6" s="2" t="s">
        <v>31</v>
      </c>
      <c r="B6" s="3" t="s">
        <v>23</v>
      </c>
      <c r="C6" s="3" t="s">
        <v>1</v>
      </c>
      <c r="D6" s="4" t="s">
        <v>2</v>
      </c>
      <c r="E6" s="17" t="s">
        <v>98</v>
      </c>
      <c r="F6" s="18" t="s">
        <v>99</v>
      </c>
      <c r="G6" s="19" t="s">
        <v>100</v>
      </c>
    </row>
    <row r="7" spans="1:7" ht="16.5" thickBot="1" x14ac:dyDescent="0.3">
      <c r="A7" s="59" t="s">
        <v>30</v>
      </c>
      <c r="B7" s="60"/>
      <c r="C7" s="60"/>
      <c r="D7" s="50" t="e">
        <v>#REF!</v>
      </c>
      <c r="E7" s="60"/>
      <c r="F7" s="60"/>
      <c r="G7" s="61"/>
    </row>
    <row r="8" spans="1:7" ht="16.5" thickBot="1" x14ac:dyDescent="0.3">
      <c r="A8" s="51"/>
      <c r="B8" s="52" t="s">
        <v>0</v>
      </c>
      <c r="C8" s="52"/>
      <c r="D8" s="53">
        <v>20</v>
      </c>
      <c r="E8" s="60"/>
      <c r="F8" s="60"/>
      <c r="G8" s="61"/>
    </row>
    <row r="9" spans="1:7" x14ac:dyDescent="0.2">
      <c r="A9" s="31">
        <v>1</v>
      </c>
      <c r="B9" s="32" t="s">
        <v>74</v>
      </c>
      <c r="C9" s="33" t="s">
        <v>3</v>
      </c>
      <c r="D9" s="33">
        <v>1</v>
      </c>
      <c r="E9" s="34"/>
      <c r="F9" s="35">
        <f t="shared" ref="F9:F70" si="0">D9*E9</f>
        <v>0</v>
      </c>
      <c r="G9" s="36">
        <f t="shared" ref="G9:G77" si="1">F9*1.21</f>
        <v>0</v>
      </c>
    </row>
    <row r="10" spans="1:7" x14ac:dyDescent="0.2">
      <c r="A10" s="37">
        <f>A9+1</f>
        <v>2</v>
      </c>
      <c r="B10" s="22" t="s">
        <v>75</v>
      </c>
      <c r="C10" s="23" t="s">
        <v>3</v>
      </c>
      <c r="D10" s="23">
        <v>1</v>
      </c>
      <c r="E10" s="21"/>
      <c r="F10" s="20">
        <f t="shared" si="0"/>
        <v>0</v>
      </c>
      <c r="G10" s="38">
        <f t="shared" si="1"/>
        <v>0</v>
      </c>
    </row>
    <row r="11" spans="1:7" x14ac:dyDescent="0.2">
      <c r="A11" s="37">
        <f>A10+1</f>
        <v>3</v>
      </c>
      <c r="B11" s="22" t="s">
        <v>76</v>
      </c>
      <c r="C11" s="23" t="s">
        <v>3</v>
      </c>
      <c r="D11" s="23">
        <v>1</v>
      </c>
      <c r="E11" s="21"/>
      <c r="F11" s="20">
        <f t="shared" si="0"/>
        <v>0</v>
      </c>
      <c r="G11" s="38">
        <f t="shared" si="1"/>
        <v>0</v>
      </c>
    </row>
    <row r="12" spans="1:7" x14ac:dyDescent="0.2">
      <c r="A12" s="37">
        <f>A11+1</f>
        <v>4</v>
      </c>
      <c r="B12" s="22" t="s">
        <v>77</v>
      </c>
      <c r="C12" s="23" t="s">
        <v>3</v>
      </c>
      <c r="D12" s="23">
        <v>1</v>
      </c>
      <c r="E12" s="21"/>
      <c r="F12" s="20">
        <f t="shared" si="0"/>
        <v>0</v>
      </c>
      <c r="G12" s="38">
        <f t="shared" si="1"/>
        <v>0</v>
      </c>
    </row>
    <row r="13" spans="1:7" x14ac:dyDescent="0.2">
      <c r="A13" s="37">
        <f t="shared" ref="A13:A19" si="2">A12+1</f>
        <v>5</v>
      </c>
      <c r="B13" s="22" t="s">
        <v>78</v>
      </c>
      <c r="C13" s="23" t="s">
        <v>3</v>
      </c>
      <c r="D13" s="23">
        <v>1</v>
      </c>
      <c r="E13" s="21"/>
      <c r="F13" s="20">
        <f t="shared" si="0"/>
        <v>0</v>
      </c>
      <c r="G13" s="38">
        <f t="shared" si="1"/>
        <v>0</v>
      </c>
    </row>
    <row r="14" spans="1:7" x14ac:dyDescent="0.2">
      <c r="A14" s="37">
        <f t="shared" si="2"/>
        <v>6</v>
      </c>
      <c r="B14" s="22" t="s">
        <v>27</v>
      </c>
      <c r="C14" s="23" t="s">
        <v>3</v>
      </c>
      <c r="D14" s="23">
        <v>1</v>
      </c>
      <c r="E14" s="21"/>
      <c r="F14" s="20">
        <f t="shared" si="0"/>
        <v>0</v>
      </c>
      <c r="G14" s="38">
        <f t="shared" si="1"/>
        <v>0</v>
      </c>
    </row>
    <row r="15" spans="1:7" x14ac:dyDescent="0.2">
      <c r="A15" s="39">
        <f t="shared" si="2"/>
        <v>7</v>
      </c>
      <c r="B15" s="22" t="s">
        <v>79</v>
      </c>
      <c r="C15" s="22" t="s">
        <v>3</v>
      </c>
      <c r="D15" s="24">
        <v>1</v>
      </c>
      <c r="E15" s="21"/>
      <c r="F15" s="20">
        <f t="shared" si="0"/>
        <v>0</v>
      </c>
      <c r="G15" s="38">
        <f t="shared" si="1"/>
        <v>0</v>
      </c>
    </row>
    <row r="16" spans="1:7" x14ac:dyDescent="0.2">
      <c r="A16" s="37">
        <f t="shared" si="2"/>
        <v>8</v>
      </c>
      <c r="B16" s="22" t="s">
        <v>80</v>
      </c>
      <c r="C16" s="23" t="s">
        <v>3</v>
      </c>
      <c r="D16" s="23">
        <v>1</v>
      </c>
      <c r="E16" s="21"/>
      <c r="F16" s="20">
        <f t="shared" si="0"/>
        <v>0</v>
      </c>
      <c r="G16" s="38">
        <f t="shared" si="1"/>
        <v>0</v>
      </c>
    </row>
    <row r="17" spans="1:7" x14ac:dyDescent="0.2">
      <c r="A17" s="37">
        <f t="shared" si="2"/>
        <v>9</v>
      </c>
      <c r="B17" s="22" t="s">
        <v>81</v>
      </c>
      <c r="C17" s="23" t="s">
        <v>37</v>
      </c>
      <c r="D17" s="23">
        <v>1</v>
      </c>
      <c r="E17" s="21"/>
      <c r="F17" s="20">
        <f t="shared" si="0"/>
        <v>0</v>
      </c>
      <c r="G17" s="38">
        <f t="shared" si="1"/>
        <v>0</v>
      </c>
    </row>
    <row r="18" spans="1:7" x14ac:dyDescent="0.2">
      <c r="A18" s="37">
        <f t="shared" si="2"/>
        <v>10</v>
      </c>
      <c r="B18" s="22" t="s">
        <v>35</v>
      </c>
      <c r="C18" s="23" t="s">
        <v>3</v>
      </c>
      <c r="D18" s="23">
        <v>1</v>
      </c>
      <c r="E18" s="21"/>
      <c r="F18" s="20">
        <f t="shared" si="0"/>
        <v>0</v>
      </c>
      <c r="G18" s="38">
        <f t="shared" si="1"/>
        <v>0</v>
      </c>
    </row>
    <row r="19" spans="1:7" x14ac:dyDescent="0.2">
      <c r="A19" s="37">
        <f t="shared" si="2"/>
        <v>11</v>
      </c>
      <c r="B19" s="22" t="s">
        <v>36</v>
      </c>
      <c r="C19" s="23" t="s">
        <v>3</v>
      </c>
      <c r="D19" s="23">
        <v>1</v>
      </c>
      <c r="E19" s="21"/>
      <c r="F19" s="20">
        <f t="shared" si="0"/>
        <v>0</v>
      </c>
      <c r="G19" s="38">
        <f t="shared" si="1"/>
        <v>0</v>
      </c>
    </row>
    <row r="20" spans="1:7" ht="15" x14ac:dyDescent="0.25">
      <c r="A20" s="40"/>
      <c r="B20" s="15" t="s">
        <v>38</v>
      </c>
      <c r="C20" s="15"/>
      <c r="D20" s="16"/>
      <c r="E20" s="15"/>
      <c r="F20" s="15"/>
      <c r="G20" s="41"/>
    </row>
    <row r="21" spans="1:7" x14ac:dyDescent="0.2">
      <c r="A21" s="37">
        <f>A19+1</f>
        <v>12</v>
      </c>
      <c r="B21" s="23" t="s">
        <v>32</v>
      </c>
      <c r="C21" s="23" t="s">
        <v>3</v>
      </c>
      <c r="D21" s="23">
        <v>1</v>
      </c>
      <c r="E21" s="21"/>
      <c r="F21" s="20">
        <f t="shared" si="0"/>
        <v>0</v>
      </c>
      <c r="G21" s="38">
        <f t="shared" si="1"/>
        <v>0</v>
      </c>
    </row>
    <row r="22" spans="1:7" x14ac:dyDescent="0.2">
      <c r="A22" s="37">
        <f>A21+1</f>
        <v>13</v>
      </c>
      <c r="B22" s="23" t="s">
        <v>64</v>
      </c>
      <c r="C22" s="23" t="s">
        <v>3</v>
      </c>
      <c r="D22" s="23">
        <v>1</v>
      </c>
      <c r="E22" s="21"/>
      <c r="F22" s="20">
        <f t="shared" si="0"/>
        <v>0</v>
      </c>
      <c r="G22" s="38">
        <f t="shared" si="1"/>
        <v>0</v>
      </c>
    </row>
    <row r="23" spans="1:7" ht="15" x14ac:dyDescent="0.25">
      <c r="A23" s="26" t="s">
        <v>101</v>
      </c>
      <c r="B23" s="30"/>
      <c r="C23" s="30"/>
      <c r="D23" s="30"/>
      <c r="E23" s="29"/>
      <c r="F23" s="27">
        <f>SUM(F9:F19,F21:F22)</f>
        <v>0</v>
      </c>
      <c r="G23" s="28">
        <f>SUM(G9:G19,G21:G22)</f>
        <v>0</v>
      </c>
    </row>
    <row r="24" spans="1:7" ht="15" x14ac:dyDescent="0.25">
      <c r="A24" s="40"/>
      <c r="B24" s="15" t="s">
        <v>87</v>
      </c>
      <c r="C24" s="15"/>
      <c r="D24" s="16">
        <v>181</v>
      </c>
      <c r="E24" s="15"/>
      <c r="F24" s="15"/>
      <c r="G24" s="42"/>
    </row>
    <row r="25" spans="1:7" x14ac:dyDescent="0.2">
      <c r="A25" s="37">
        <f>A22+1</f>
        <v>14</v>
      </c>
      <c r="B25" s="22" t="s">
        <v>83</v>
      </c>
      <c r="C25" s="23" t="s">
        <v>3</v>
      </c>
      <c r="D25" s="23">
        <v>306</v>
      </c>
      <c r="E25" s="21"/>
      <c r="F25" s="20">
        <f t="shared" si="0"/>
        <v>0</v>
      </c>
      <c r="G25" s="38">
        <f t="shared" si="1"/>
        <v>0</v>
      </c>
    </row>
    <row r="26" spans="1:7" x14ac:dyDescent="0.2">
      <c r="A26" s="37">
        <f t="shared" ref="A26:A31" si="3">A25+1</f>
        <v>15</v>
      </c>
      <c r="B26" s="22" t="s">
        <v>28</v>
      </c>
      <c r="C26" s="23" t="s">
        <v>3</v>
      </c>
      <c r="D26" s="23">
        <v>850</v>
      </c>
      <c r="E26" s="21"/>
      <c r="F26" s="20">
        <f t="shared" si="0"/>
        <v>0</v>
      </c>
      <c r="G26" s="38">
        <f t="shared" si="1"/>
        <v>0</v>
      </c>
    </row>
    <row r="27" spans="1:7" x14ac:dyDescent="0.2">
      <c r="A27" s="37">
        <f t="shared" si="3"/>
        <v>16</v>
      </c>
      <c r="B27" s="22" t="s">
        <v>84</v>
      </c>
      <c r="C27" s="23" t="s">
        <v>3</v>
      </c>
      <c r="D27" s="23">
        <v>306</v>
      </c>
      <c r="E27" s="21"/>
      <c r="F27" s="20">
        <f t="shared" si="0"/>
        <v>0</v>
      </c>
      <c r="G27" s="38">
        <f t="shared" si="1"/>
        <v>0</v>
      </c>
    </row>
    <row r="28" spans="1:7" x14ac:dyDescent="0.2">
      <c r="A28" s="37">
        <f t="shared" si="3"/>
        <v>17</v>
      </c>
      <c r="B28" s="22" t="s">
        <v>85</v>
      </c>
      <c r="C28" s="23" t="s">
        <v>3</v>
      </c>
      <c r="D28" s="23">
        <v>306</v>
      </c>
      <c r="E28" s="21"/>
      <c r="F28" s="20">
        <f t="shared" si="0"/>
        <v>0</v>
      </c>
      <c r="G28" s="38">
        <f t="shared" si="1"/>
        <v>0</v>
      </c>
    </row>
    <row r="29" spans="1:7" x14ac:dyDescent="0.2">
      <c r="A29" s="37">
        <f t="shared" si="3"/>
        <v>18</v>
      </c>
      <c r="B29" s="22" t="s">
        <v>86</v>
      </c>
      <c r="C29" s="23" t="s">
        <v>3</v>
      </c>
      <c r="D29" s="23">
        <v>306</v>
      </c>
      <c r="E29" s="21"/>
      <c r="F29" s="20">
        <f t="shared" si="0"/>
        <v>0</v>
      </c>
      <c r="G29" s="38">
        <f t="shared" si="1"/>
        <v>0</v>
      </c>
    </row>
    <row r="30" spans="1:7" x14ac:dyDescent="0.2">
      <c r="A30" s="37">
        <f t="shared" si="3"/>
        <v>19</v>
      </c>
      <c r="B30" s="22" t="s">
        <v>39</v>
      </c>
      <c r="C30" s="23" t="s">
        <v>3</v>
      </c>
      <c r="D30" s="23">
        <v>306</v>
      </c>
      <c r="E30" s="21"/>
      <c r="F30" s="20">
        <f t="shared" si="0"/>
        <v>0</v>
      </c>
      <c r="G30" s="38">
        <f t="shared" si="1"/>
        <v>0</v>
      </c>
    </row>
    <row r="31" spans="1:7" x14ac:dyDescent="0.2">
      <c r="A31" s="37">
        <f t="shared" si="3"/>
        <v>20</v>
      </c>
      <c r="B31" s="22" t="s">
        <v>40</v>
      </c>
      <c r="C31" s="23" t="s">
        <v>3</v>
      </c>
      <c r="D31" s="23">
        <v>306</v>
      </c>
      <c r="E31" s="21"/>
      <c r="F31" s="20">
        <f t="shared" si="0"/>
        <v>0</v>
      </c>
      <c r="G31" s="38">
        <f t="shared" si="1"/>
        <v>0</v>
      </c>
    </row>
    <row r="32" spans="1:7" ht="15" x14ac:dyDescent="0.25">
      <c r="A32" s="26" t="s">
        <v>102</v>
      </c>
      <c r="B32" s="30"/>
      <c r="C32" s="30"/>
      <c r="D32" s="30"/>
      <c r="E32" s="29"/>
      <c r="F32" s="27">
        <f>SUM(F25:F31)</f>
        <v>0</v>
      </c>
      <c r="G32" s="28">
        <f>SUM(G25:G31)</f>
        <v>0</v>
      </c>
    </row>
    <row r="33" spans="1:7" ht="15" x14ac:dyDescent="0.25">
      <c r="A33" s="43"/>
      <c r="B33" s="15" t="s">
        <v>70</v>
      </c>
      <c r="C33" s="15"/>
      <c r="D33" s="16">
        <v>10</v>
      </c>
      <c r="E33" s="15"/>
      <c r="F33" s="15"/>
      <c r="G33" s="42"/>
    </row>
    <row r="34" spans="1:7" x14ac:dyDescent="0.2">
      <c r="A34" s="37">
        <f>A31+1</f>
        <v>21</v>
      </c>
      <c r="B34" s="23" t="s">
        <v>65</v>
      </c>
      <c r="C34" s="23" t="s">
        <v>3</v>
      </c>
      <c r="D34" s="23">
        <v>2</v>
      </c>
      <c r="E34" s="21"/>
      <c r="F34" s="20">
        <f t="shared" si="0"/>
        <v>0</v>
      </c>
      <c r="G34" s="38">
        <f t="shared" si="1"/>
        <v>0</v>
      </c>
    </row>
    <row r="35" spans="1:7" x14ac:dyDescent="0.2">
      <c r="A35" s="37">
        <f>A34+1</f>
        <v>22</v>
      </c>
      <c r="B35" s="23" t="s">
        <v>88</v>
      </c>
      <c r="C35" s="23" t="s">
        <v>3</v>
      </c>
      <c r="D35" s="23">
        <v>2</v>
      </c>
      <c r="E35" s="21"/>
      <c r="F35" s="20">
        <f t="shared" si="0"/>
        <v>0</v>
      </c>
      <c r="G35" s="38">
        <f t="shared" si="1"/>
        <v>0</v>
      </c>
    </row>
    <row r="36" spans="1:7" x14ac:dyDescent="0.2">
      <c r="A36" s="37">
        <f>A35+1</f>
        <v>23</v>
      </c>
      <c r="B36" s="23" t="s">
        <v>89</v>
      </c>
      <c r="C36" s="23" t="s">
        <v>3</v>
      </c>
      <c r="D36" s="23">
        <v>2</v>
      </c>
      <c r="E36" s="21"/>
      <c r="F36" s="20">
        <f t="shared" si="0"/>
        <v>0</v>
      </c>
      <c r="G36" s="38">
        <f t="shared" si="1"/>
        <v>0</v>
      </c>
    </row>
    <row r="37" spans="1:7" x14ac:dyDescent="0.2">
      <c r="A37" s="37">
        <f>A36+1</f>
        <v>24</v>
      </c>
      <c r="B37" s="23" t="s">
        <v>66</v>
      </c>
      <c r="C37" s="23" t="s">
        <v>3</v>
      </c>
      <c r="D37" s="23">
        <v>2</v>
      </c>
      <c r="E37" s="21"/>
      <c r="F37" s="20">
        <f t="shared" si="0"/>
        <v>0</v>
      </c>
      <c r="G37" s="38">
        <f t="shared" si="1"/>
        <v>0</v>
      </c>
    </row>
    <row r="38" spans="1:7" x14ac:dyDescent="0.2">
      <c r="A38" s="37">
        <f>A37+1</f>
        <v>25</v>
      </c>
      <c r="B38" s="23" t="s">
        <v>67</v>
      </c>
      <c r="C38" s="23" t="s">
        <v>3</v>
      </c>
      <c r="D38" s="23">
        <v>2</v>
      </c>
      <c r="E38" s="21"/>
      <c r="F38" s="20">
        <f t="shared" si="0"/>
        <v>0</v>
      </c>
      <c r="G38" s="38">
        <f t="shared" si="1"/>
        <v>0</v>
      </c>
    </row>
    <row r="39" spans="1:7" ht="15" x14ac:dyDescent="0.25">
      <c r="A39" s="26" t="s">
        <v>103</v>
      </c>
      <c r="B39" s="30"/>
      <c r="C39" s="30"/>
      <c r="D39" s="30"/>
      <c r="E39" s="29"/>
      <c r="F39" s="27">
        <f>SUM(F34:F38)</f>
        <v>0</v>
      </c>
      <c r="G39" s="28">
        <f>SUM(G34:G38)</f>
        <v>0</v>
      </c>
    </row>
    <row r="40" spans="1:7" ht="15" x14ac:dyDescent="0.25">
      <c r="A40" s="40"/>
      <c r="B40" s="15" t="s">
        <v>41</v>
      </c>
      <c r="C40" s="15"/>
      <c r="D40" s="16">
        <v>2</v>
      </c>
      <c r="E40" s="16"/>
      <c r="F40" s="16">
        <f t="shared" si="0"/>
        <v>0</v>
      </c>
      <c r="G40" s="44"/>
    </row>
    <row r="41" spans="1:7" ht="25.5" x14ac:dyDescent="0.2">
      <c r="A41" s="37">
        <f>A38+1</f>
        <v>26</v>
      </c>
      <c r="B41" s="25" t="s">
        <v>90</v>
      </c>
      <c r="C41" s="23" t="s">
        <v>3</v>
      </c>
      <c r="D41" s="23">
        <v>4</v>
      </c>
      <c r="E41" s="21"/>
      <c r="F41" s="20">
        <f t="shared" si="0"/>
        <v>0</v>
      </c>
      <c r="G41" s="38">
        <f t="shared" si="1"/>
        <v>0</v>
      </c>
    </row>
    <row r="42" spans="1:7" x14ac:dyDescent="0.2">
      <c r="A42" s="37">
        <f>A41+1</f>
        <v>27</v>
      </c>
      <c r="B42" s="23" t="s">
        <v>91</v>
      </c>
      <c r="C42" s="23" t="s">
        <v>3</v>
      </c>
      <c r="D42" s="23">
        <v>1</v>
      </c>
      <c r="E42" s="21"/>
      <c r="F42" s="20">
        <f t="shared" si="0"/>
        <v>0</v>
      </c>
      <c r="G42" s="38">
        <f t="shared" si="1"/>
        <v>0</v>
      </c>
    </row>
    <row r="43" spans="1:7" ht="25.5" x14ac:dyDescent="0.2">
      <c r="A43" s="37">
        <f>A42+1</f>
        <v>28</v>
      </c>
      <c r="B43" s="25" t="s">
        <v>92</v>
      </c>
      <c r="C43" s="23" t="s">
        <v>3</v>
      </c>
      <c r="D43" s="23">
        <v>1</v>
      </c>
      <c r="E43" s="21"/>
      <c r="F43" s="20">
        <f t="shared" si="0"/>
        <v>0</v>
      </c>
      <c r="G43" s="38">
        <f t="shared" si="1"/>
        <v>0</v>
      </c>
    </row>
    <row r="44" spans="1:7" ht="15" x14ac:dyDescent="0.25">
      <c r="A44" s="26" t="s">
        <v>104</v>
      </c>
      <c r="B44" s="30"/>
      <c r="C44" s="30"/>
      <c r="D44" s="30"/>
      <c r="E44" s="29"/>
      <c r="F44" s="27">
        <f>SUM(F41:F43)</f>
        <v>0</v>
      </c>
      <c r="G44" s="28">
        <f>SUM(G41:G43)</f>
        <v>0</v>
      </c>
    </row>
    <row r="45" spans="1:7" ht="15" x14ac:dyDescent="0.25">
      <c r="A45" s="40"/>
      <c r="B45" s="15" t="s">
        <v>42</v>
      </c>
      <c r="C45" s="15"/>
      <c r="D45" s="16">
        <v>6</v>
      </c>
      <c r="E45" s="16"/>
      <c r="F45" s="16">
        <f t="shared" si="0"/>
        <v>0</v>
      </c>
      <c r="G45" s="44"/>
    </row>
    <row r="46" spans="1:7" x14ac:dyDescent="0.2">
      <c r="A46" s="37">
        <f>A43+1</f>
        <v>29</v>
      </c>
      <c r="B46" s="23" t="s">
        <v>82</v>
      </c>
      <c r="C46" s="23" t="s">
        <v>3</v>
      </c>
      <c r="D46" s="23">
        <v>1</v>
      </c>
      <c r="E46" s="21"/>
      <c r="F46" s="20">
        <f t="shared" si="0"/>
        <v>0</v>
      </c>
      <c r="G46" s="38">
        <f t="shared" si="1"/>
        <v>0</v>
      </c>
    </row>
    <row r="47" spans="1:7" ht="15" x14ac:dyDescent="0.25">
      <c r="A47" s="26" t="s">
        <v>105</v>
      </c>
      <c r="B47" s="30"/>
      <c r="C47" s="30"/>
      <c r="D47" s="30"/>
      <c r="E47" s="29"/>
      <c r="F47" s="27">
        <f>SUM(F46)</f>
        <v>0</v>
      </c>
      <c r="G47" s="28">
        <f>SUM(G46)</f>
        <v>0</v>
      </c>
    </row>
    <row r="48" spans="1:7" ht="15" x14ac:dyDescent="0.25">
      <c r="A48" s="40"/>
      <c r="B48" s="15" t="s">
        <v>46</v>
      </c>
      <c r="C48" s="15"/>
      <c r="D48" s="16">
        <v>478</v>
      </c>
      <c r="E48" s="16"/>
      <c r="F48" s="16">
        <f t="shared" si="0"/>
        <v>0</v>
      </c>
      <c r="G48" s="44"/>
    </row>
    <row r="49" spans="1:7" x14ac:dyDescent="0.2">
      <c r="A49" s="37">
        <f>A46+1</f>
        <v>30</v>
      </c>
      <c r="B49" s="23" t="s">
        <v>4</v>
      </c>
      <c r="C49" s="23" t="s">
        <v>3</v>
      </c>
      <c r="D49" s="23">
        <v>1</v>
      </c>
      <c r="E49" s="21"/>
      <c r="F49" s="20">
        <f t="shared" si="0"/>
        <v>0</v>
      </c>
      <c r="G49" s="38">
        <f t="shared" si="1"/>
        <v>0</v>
      </c>
    </row>
    <row r="50" spans="1:7" x14ac:dyDescent="0.2">
      <c r="A50" s="37">
        <f>A49+1</f>
        <v>31</v>
      </c>
      <c r="B50" s="23" t="s">
        <v>97</v>
      </c>
      <c r="C50" s="23" t="s">
        <v>3</v>
      </c>
      <c r="D50" s="23">
        <v>3</v>
      </c>
      <c r="E50" s="21"/>
      <c r="F50" s="20">
        <f t="shared" si="0"/>
        <v>0</v>
      </c>
      <c r="G50" s="38">
        <f t="shared" si="1"/>
        <v>0</v>
      </c>
    </row>
    <row r="51" spans="1:7" x14ac:dyDescent="0.2">
      <c r="A51" s="37">
        <f t="shared" ref="A51:A52" si="4">A50+1</f>
        <v>32</v>
      </c>
      <c r="B51" s="23" t="s">
        <v>9</v>
      </c>
      <c r="C51" s="23" t="s">
        <v>3</v>
      </c>
      <c r="D51" s="23">
        <v>4</v>
      </c>
      <c r="E51" s="21"/>
      <c r="F51" s="20">
        <f t="shared" si="0"/>
        <v>0</v>
      </c>
      <c r="G51" s="38">
        <f t="shared" si="1"/>
        <v>0</v>
      </c>
    </row>
    <row r="52" spans="1:7" x14ac:dyDescent="0.2">
      <c r="A52" s="37">
        <f t="shared" si="4"/>
        <v>33</v>
      </c>
      <c r="B52" s="23" t="s">
        <v>5</v>
      </c>
      <c r="C52" s="23" t="s">
        <v>3</v>
      </c>
      <c r="D52" s="23">
        <v>4</v>
      </c>
      <c r="E52" s="21"/>
      <c r="F52" s="20">
        <f t="shared" si="0"/>
        <v>0</v>
      </c>
      <c r="G52" s="38">
        <f t="shared" si="1"/>
        <v>0</v>
      </c>
    </row>
    <row r="53" spans="1:7" x14ac:dyDescent="0.2">
      <c r="A53" s="37">
        <f t="shared" ref="A53:A84" si="5">A52+1</f>
        <v>34</v>
      </c>
      <c r="B53" s="23" t="s">
        <v>6</v>
      </c>
      <c r="C53" s="23" t="s">
        <v>3</v>
      </c>
      <c r="D53" s="23">
        <v>4</v>
      </c>
      <c r="E53" s="21"/>
      <c r="F53" s="20">
        <f t="shared" si="0"/>
        <v>0</v>
      </c>
      <c r="G53" s="38">
        <f t="shared" si="1"/>
        <v>0</v>
      </c>
    </row>
    <row r="54" spans="1:7" x14ac:dyDescent="0.2">
      <c r="A54" s="37">
        <f t="shared" si="5"/>
        <v>35</v>
      </c>
      <c r="B54" s="23" t="s">
        <v>43</v>
      </c>
      <c r="C54" s="23" t="s">
        <v>3</v>
      </c>
      <c r="D54" s="23">
        <v>6</v>
      </c>
      <c r="E54" s="21"/>
      <c r="F54" s="20">
        <f t="shared" si="0"/>
        <v>0</v>
      </c>
      <c r="G54" s="38">
        <f t="shared" si="1"/>
        <v>0</v>
      </c>
    </row>
    <row r="55" spans="1:7" x14ac:dyDescent="0.2">
      <c r="A55" s="37">
        <f t="shared" si="5"/>
        <v>36</v>
      </c>
      <c r="B55" s="23" t="s">
        <v>60</v>
      </c>
      <c r="C55" s="23" t="s">
        <v>3</v>
      </c>
      <c r="D55" s="23">
        <v>6</v>
      </c>
      <c r="E55" s="21"/>
      <c r="F55" s="20">
        <f t="shared" si="0"/>
        <v>0</v>
      </c>
      <c r="G55" s="38">
        <f t="shared" si="1"/>
        <v>0</v>
      </c>
    </row>
    <row r="56" spans="1:7" x14ac:dyDescent="0.2">
      <c r="A56" s="37">
        <f t="shared" si="5"/>
        <v>37</v>
      </c>
      <c r="B56" s="23" t="s">
        <v>44</v>
      </c>
      <c r="C56" s="23" t="s">
        <v>3</v>
      </c>
      <c r="D56" s="23">
        <v>3</v>
      </c>
      <c r="E56" s="21"/>
      <c r="F56" s="20">
        <f t="shared" si="0"/>
        <v>0</v>
      </c>
      <c r="G56" s="38">
        <f t="shared" si="1"/>
        <v>0</v>
      </c>
    </row>
    <row r="57" spans="1:7" x14ac:dyDescent="0.2">
      <c r="A57" s="37">
        <f t="shared" si="5"/>
        <v>38</v>
      </c>
      <c r="B57" s="23" t="s">
        <v>11</v>
      </c>
      <c r="C57" s="23" t="s">
        <v>7</v>
      </c>
      <c r="D57" s="23">
        <v>20</v>
      </c>
      <c r="E57" s="21"/>
      <c r="F57" s="20">
        <f t="shared" si="0"/>
        <v>0</v>
      </c>
      <c r="G57" s="38">
        <f t="shared" si="1"/>
        <v>0</v>
      </c>
    </row>
    <row r="58" spans="1:7" x14ac:dyDescent="0.2">
      <c r="A58" s="37">
        <f t="shared" si="5"/>
        <v>39</v>
      </c>
      <c r="B58" s="23" t="s">
        <v>12</v>
      </c>
      <c r="C58" s="23" t="s">
        <v>7</v>
      </c>
      <c r="D58" s="23">
        <v>30</v>
      </c>
      <c r="E58" s="21"/>
      <c r="F58" s="20">
        <f t="shared" si="0"/>
        <v>0</v>
      </c>
      <c r="G58" s="38">
        <f t="shared" si="1"/>
        <v>0</v>
      </c>
    </row>
    <row r="59" spans="1:7" x14ac:dyDescent="0.2">
      <c r="A59" s="37">
        <f t="shared" si="5"/>
        <v>40</v>
      </c>
      <c r="B59" s="23" t="s">
        <v>10</v>
      </c>
      <c r="C59" s="23" t="s">
        <v>7</v>
      </c>
      <c r="D59" s="23">
        <v>20</v>
      </c>
      <c r="E59" s="21"/>
      <c r="F59" s="20">
        <f t="shared" si="0"/>
        <v>0</v>
      </c>
      <c r="G59" s="38">
        <f t="shared" si="1"/>
        <v>0</v>
      </c>
    </row>
    <row r="60" spans="1:7" x14ac:dyDescent="0.2">
      <c r="A60" s="37">
        <f t="shared" si="5"/>
        <v>41</v>
      </c>
      <c r="B60" s="23" t="s">
        <v>13</v>
      </c>
      <c r="C60" s="23" t="s">
        <v>7</v>
      </c>
      <c r="D60" s="23">
        <v>20</v>
      </c>
      <c r="E60" s="21"/>
      <c r="F60" s="20">
        <f t="shared" si="0"/>
        <v>0</v>
      </c>
      <c r="G60" s="38">
        <f t="shared" si="1"/>
        <v>0</v>
      </c>
    </row>
    <row r="61" spans="1:7" x14ac:dyDescent="0.2">
      <c r="A61" s="37">
        <f t="shared" si="5"/>
        <v>42</v>
      </c>
      <c r="B61" s="23" t="s">
        <v>24</v>
      </c>
      <c r="C61" s="23" t="s">
        <v>7</v>
      </c>
      <c r="D61" s="23">
        <v>120</v>
      </c>
      <c r="E61" s="21"/>
      <c r="F61" s="20">
        <f t="shared" si="0"/>
        <v>0</v>
      </c>
      <c r="G61" s="38">
        <f t="shared" si="1"/>
        <v>0</v>
      </c>
    </row>
    <row r="62" spans="1:7" x14ac:dyDescent="0.2">
      <c r="A62" s="37">
        <f t="shared" si="5"/>
        <v>43</v>
      </c>
      <c r="B62" s="23" t="s">
        <v>93</v>
      </c>
      <c r="C62" s="23" t="s">
        <v>7</v>
      </c>
      <c r="D62" s="23">
        <v>5</v>
      </c>
      <c r="E62" s="21"/>
      <c r="F62" s="20">
        <f t="shared" si="0"/>
        <v>0</v>
      </c>
      <c r="G62" s="38">
        <f t="shared" si="1"/>
        <v>0</v>
      </c>
    </row>
    <row r="63" spans="1:7" x14ac:dyDescent="0.2">
      <c r="A63" s="37">
        <f t="shared" si="5"/>
        <v>44</v>
      </c>
      <c r="B63" s="23" t="s">
        <v>94</v>
      </c>
      <c r="C63" s="23" t="s">
        <v>7</v>
      </c>
      <c r="D63" s="23">
        <v>50</v>
      </c>
      <c r="E63" s="21"/>
      <c r="F63" s="20">
        <f t="shared" si="0"/>
        <v>0</v>
      </c>
      <c r="G63" s="38">
        <f t="shared" si="1"/>
        <v>0</v>
      </c>
    </row>
    <row r="64" spans="1:7" x14ac:dyDescent="0.2">
      <c r="A64" s="37">
        <f t="shared" si="5"/>
        <v>45</v>
      </c>
      <c r="B64" s="23" t="s">
        <v>17</v>
      </c>
      <c r="C64" s="23" t="s">
        <v>3</v>
      </c>
      <c r="D64" s="23">
        <v>1</v>
      </c>
      <c r="E64" s="21"/>
      <c r="F64" s="20">
        <f t="shared" si="0"/>
        <v>0</v>
      </c>
      <c r="G64" s="38">
        <f t="shared" si="1"/>
        <v>0</v>
      </c>
    </row>
    <row r="65" spans="1:7" x14ac:dyDescent="0.2">
      <c r="A65" s="37">
        <f t="shared" si="5"/>
        <v>46</v>
      </c>
      <c r="B65" s="23" t="s">
        <v>34</v>
      </c>
      <c r="C65" s="23" t="s">
        <v>3</v>
      </c>
      <c r="D65" s="23">
        <v>2</v>
      </c>
      <c r="E65" s="21"/>
      <c r="F65" s="20">
        <f t="shared" si="0"/>
        <v>0</v>
      </c>
      <c r="G65" s="38">
        <f t="shared" si="1"/>
        <v>0</v>
      </c>
    </row>
    <row r="66" spans="1:7" x14ac:dyDescent="0.2">
      <c r="A66" s="37">
        <f t="shared" si="5"/>
        <v>47</v>
      </c>
      <c r="B66" s="23" t="s">
        <v>47</v>
      </c>
      <c r="C66" s="23" t="s">
        <v>3</v>
      </c>
      <c r="D66" s="23">
        <v>6</v>
      </c>
      <c r="E66" s="21"/>
      <c r="F66" s="20">
        <f t="shared" si="0"/>
        <v>0</v>
      </c>
      <c r="G66" s="38">
        <f t="shared" si="1"/>
        <v>0</v>
      </c>
    </row>
    <row r="67" spans="1:7" x14ac:dyDescent="0.2">
      <c r="A67" s="37">
        <f t="shared" si="5"/>
        <v>48</v>
      </c>
      <c r="B67" s="23" t="s">
        <v>61</v>
      </c>
      <c r="C67" s="23" t="s">
        <v>3</v>
      </c>
      <c r="D67" s="23">
        <v>2</v>
      </c>
      <c r="E67" s="21"/>
      <c r="F67" s="20">
        <f t="shared" si="0"/>
        <v>0</v>
      </c>
      <c r="G67" s="38">
        <f t="shared" si="1"/>
        <v>0</v>
      </c>
    </row>
    <row r="68" spans="1:7" x14ac:dyDescent="0.2">
      <c r="A68" s="37">
        <f t="shared" si="5"/>
        <v>49</v>
      </c>
      <c r="B68" s="23" t="s">
        <v>49</v>
      </c>
      <c r="C68" s="23" t="s">
        <v>3</v>
      </c>
      <c r="D68" s="23">
        <v>2</v>
      </c>
      <c r="E68" s="21"/>
      <c r="F68" s="20">
        <f t="shared" si="0"/>
        <v>0</v>
      </c>
      <c r="G68" s="38">
        <f t="shared" si="1"/>
        <v>0</v>
      </c>
    </row>
    <row r="69" spans="1:7" x14ac:dyDescent="0.2">
      <c r="A69" s="37">
        <f t="shared" si="5"/>
        <v>50</v>
      </c>
      <c r="B69" s="23" t="s">
        <v>63</v>
      </c>
      <c r="C69" s="23" t="s">
        <v>3</v>
      </c>
      <c r="D69" s="23">
        <v>2</v>
      </c>
      <c r="E69" s="21"/>
      <c r="F69" s="20">
        <f t="shared" si="0"/>
        <v>0</v>
      </c>
      <c r="G69" s="38">
        <f t="shared" si="1"/>
        <v>0</v>
      </c>
    </row>
    <row r="70" spans="1:7" x14ac:dyDescent="0.2">
      <c r="A70" s="37">
        <f t="shared" si="5"/>
        <v>51</v>
      </c>
      <c r="B70" s="23" t="s">
        <v>48</v>
      </c>
      <c r="C70" s="23" t="s">
        <v>3</v>
      </c>
      <c r="D70" s="23">
        <v>2</v>
      </c>
      <c r="E70" s="21"/>
      <c r="F70" s="20">
        <f t="shared" si="0"/>
        <v>0</v>
      </c>
      <c r="G70" s="38">
        <f t="shared" si="1"/>
        <v>0</v>
      </c>
    </row>
    <row r="71" spans="1:7" x14ac:dyDescent="0.2">
      <c r="A71" s="37">
        <f t="shared" si="5"/>
        <v>52</v>
      </c>
      <c r="B71" s="23" t="s">
        <v>62</v>
      </c>
      <c r="C71" s="23" t="s">
        <v>3</v>
      </c>
      <c r="D71" s="23">
        <v>2</v>
      </c>
      <c r="E71" s="21"/>
      <c r="F71" s="20">
        <f t="shared" ref="F71:F100" si="6">D71*E71</f>
        <v>0</v>
      </c>
      <c r="G71" s="38">
        <f t="shared" si="1"/>
        <v>0</v>
      </c>
    </row>
    <row r="72" spans="1:7" x14ac:dyDescent="0.2">
      <c r="A72" s="37">
        <f t="shared" si="5"/>
        <v>53</v>
      </c>
      <c r="B72" s="23" t="s">
        <v>96</v>
      </c>
      <c r="C72" s="23" t="s">
        <v>3</v>
      </c>
      <c r="D72" s="23">
        <v>3</v>
      </c>
      <c r="E72" s="21"/>
      <c r="F72" s="20">
        <f t="shared" si="6"/>
        <v>0</v>
      </c>
      <c r="G72" s="38">
        <f t="shared" si="1"/>
        <v>0</v>
      </c>
    </row>
    <row r="73" spans="1:7" x14ac:dyDescent="0.2">
      <c r="A73" s="37">
        <f t="shared" si="5"/>
        <v>54</v>
      </c>
      <c r="B73" s="23" t="s">
        <v>50</v>
      </c>
      <c r="C73" s="23" t="s">
        <v>3</v>
      </c>
      <c r="D73" s="23">
        <v>3</v>
      </c>
      <c r="E73" s="21"/>
      <c r="F73" s="20">
        <f t="shared" si="6"/>
        <v>0</v>
      </c>
      <c r="G73" s="38">
        <f t="shared" si="1"/>
        <v>0</v>
      </c>
    </row>
    <row r="74" spans="1:7" x14ac:dyDescent="0.2">
      <c r="A74" s="37">
        <f t="shared" si="5"/>
        <v>55</v>
      </c>
      <c r="B74" s="23" t="s">
        <v>71</v>
      </c>
      <c r="C74" s="23" t="s">
        <v>3</v>
      </c>
      <c r="D74" s="23">
        <v>9</v>
      </c>
      <c r="E74" s="21"/>
      <c r="F74" s="20">
        <f t="shared" si="6"/>
        <v>0</v>
      </c>
      <c r="G74" s="38">
        <f t="shared" si="1"/>
        <v>0</v>
      </c>
    </row>
    <row r="75" spans="1:7" x14ac:dyDescent="0.2">
      <c r="A75" s="37">
        <f t="shared" si="5"/>
        <v>56</v>
      </c>
      <c r="B75" s="23" t="s">
        <v>51</v>
      </c>
      <c r="C75" s="23" t="s">
        <v>3</v>
      </c>
      <c r="D75" s="23">
        <v>9</v>
      </c>
      <c r="E75" s="21"/>
      <c r="F75" s="20">
        <f t="shared" si="6"/>
        <v>0</v>
      </c>
      <c r="G75" s="38">
        <f t="shared" si="1"/>
        <v>0</v>
      </c>
    </row>
    <row r="76" spans="1:7" x14ac:dyDescent="0.2">
      <c r="A76" s="37">
        <f t="shared" si="5"/>
        <v>57</v>
      </c>
      <c r="B76" s="23" t="s">
        <v>52</v>
      </c>
      <c r="C76" s="23" t="s">
        <v>3</v>
      </c>
      <c r="D76" s="23">
        <v>9</v>
      </c>
      <c r="E76" s="21"/>
      <c r="F76" s="20">
        <f t="shared" si="6"/>
        <v>0</v>
      </c>
      <c r="G76" s="38">
        <f t="shared" si="1"/>
        <v>0</v>
      </c>
    </row>
    <row r="77" spans="1:7" x14ac:dyDescent="0.2">
      <c r="A77" s="37">
        <f t="shared" si="5"/>
        <v>58</v>
      </c>
      <c r="B77" s="23" t="s">
        <v>53</v>
      </c>
      <c r="C77" s="23" t="s">
        <v>7</v>
      </c>
      <c r="D77" s="23">
        <v>25</v>
      </c>
      <c r="E77" s="21"/>
      <c r="F77" s="20">
        <f t="shared" si="6"/>
        <v>0</v>
      </c>
      <c r="G77" s="38">
        <f t="shared" si="1"/>
        <v>0</v>
      </c>
    </row>
    <row r="78" spans="1:7" x14ac:dyDescent="0.2">
      <c r="A78" s="37">
        <f t="shared" si="5"/>
        <v>59</v>
      </c>
      <c r="B78" s="23" t="s">
        <v>54</v>
      </c>
      <c r="C78" s="23" t="s">
        <v>3</v>
      </c>
      <c r="D78" s="23">
        <v>3</v>
      </c>
      <c r="E78" s="21"/>
      <c r="F78" s="20">
        <f t="shared" si="6"/>
        <v>0</v>
      </c>
      <c r="G78" s="38">
        <f t="shared" ref="G78:G100" si="7">F78*1.21</f>
        <v>0</v>
      </c>
    </row>
    <row r="79" spans="1:7" x14ac:dyDescent="0.2">
      <c r="A79" s="37">
        <f t="shared" si="5"/>
        <v>60</v>
      </c>
      <c r="B79" s="23" t="s">
        <v>72</v>
      </c>
      <c r="C79" s="23" t="s">
        <v>3</v>
      </c>
      <c r="D79" s="23">
        <v>3</v>
      </c>
      <c r="E79" s="21"/>
      <c r="F79" s="20">
        <f t="shared" si="6"/>
        <v>0</v>
      </c>
      <c r="G79" s="38">
        <f t="shared" si="7"/>
        <v>0</v>
      </c>
    </row>
    <row r="80" spans="1:7" x14ac:dyDescent="0.2">
      <c r="A80" s="37">
        <f t="shared" si="5"/>
        <v>61</v>
      </c>
      <c r="B80" s="23" t="s">
        <v>55</v>
      </c>
      <c r="C80" s="23" t="s">
        <v>7</v>
      </c>
      <c r="D80" s="23">
        <v>20</v>
      </c>
      <c r="E80" s="21"/>
      <c r="F80" s="20">
        <f t="shared" si="6"/>
        <v>0</v>
      </c>
      <c r="G80" s="38">
        <f t="shared" si="7"/>
        <v>0</v>
      </c>
    </row>
    <row r="81" spans="1:7" x14ac:dyDescent="0.2">
      <c r="A81" s="37">
        <f t="shared" si="5"/>
        <v>62</v>
      </c>
      <c r="B81" s="23" t="s">
        <v>56</v>
      </c>
      <c r="C81" s="23" t="s">
        <v>7</v>
      </c>
      <c r="D81" s="23">
        <v>20</v>
      </c>
      <c r="E81" s="21"/>
      <c r="F81" s="20">
        <f t="shared" si="6"/>
        <v>0</v>
      </c>
      <c r="G81" s="38">
        <f t="shared" si="7"/>
        <v>0</v>
      </c>
    </row>
    <row r="82" spans="1:7" x14ac:dyDescent="0.2">
      <c r="A82" s="37">
        <f t="shared" si="5"/>
        <v>63</v>
      </c>
      <c r="B82" s="23" t="s">
        <v>57</v>
      </c>
      <c r="C82" s="23" t="s">
        <v>3</v>
      </c>
      <c r="D82" s="23">
        <v>200</v>
      </c>
      <c r="E82" s="21"/>
      <c r="F82" s="20">
        <f t="shared" si="6"/>
        <v>0</v>
      </c>
      <c r="G82" s="38">
        <f t="shared" si="7"/>
        <v>0</v>
      </c>
    </row>
    <row r="83" spans="1:7" x14ac:dyDescent="0.2">
      <c r="A83" s="37">
        <f t="shared" si="5"/>
        <v>64</v>
      </c>
      <c r="B83" s="23" t="s">
        <v>95</v>
      </c>
      <c r="C83" s="23" t="s">
        <v>7</v>
      </c>
      <c r="D83" s="23">
        <v>50</v>
      </c>
      <c r="E83" s="21"/>
      <c r="F83" s="20">
        <f t="shared" si="6"/>
        <v>0</v>
      </c>
      <c r="G83" s="38">
        <f t="shared" si="7"/>
        <v>0</v>
      </c>
    </row>
    <row r="84" spans="1:7" x14ac:dyDescent="0.2">
      <c r="A84" s="37">
        <f t="shared" si="5"/>
        <v>65</v>
      </c>
      <c r="B84" s="23" t="s">
        <v>45</v>
      </c>
      <c r="C84" s="23" t="s">
        <v>37</v>
      </c>
      <c r="D84" s="23">
        <v>1</v>
      </c>
      <c r="E84" s="21"/>
      <c r="F84" s="20">
        <f t="shared" si="6"/>
        <v>0</v>
      </c>
      <c r="G84" s="38">
        <f t="shared" si="7"/>
        <v>0</v>
      </c>
    </row>
    <row r="85" spans="1:7" ht="15" x14ac:dyDescent="0.25">
      <c r="A85" s="26" t="s">
        <v>106</v>
      </c>
      <c r="B85" s="30"/>
      <c r="C85" s="30"/>
      <c r="D85" s="30"/>
      <c r="E85" s="29"/>
      <c r="F85" s="27">
        <f>SUM(F49:F84)</f>
        <v>0</v>
      </c>
      <c r="G85" s="28">
        <f>SUM(G49:G84)</f>
        <v>0</v>
      </c>
    </row>
    <row r="86" spans="1:7" ht="15" x14ac:dyDescent="0.25">
      <c r="A86" s="40"/>
      <c r="B86" s="15" t="s">
        <v>58</v>
      </c>
      <c r="C86" s="15"/>
      <c r="D86" s="16">
        <v>978</v>
      </c>
      <c r="E86" s="16"/>
      <c r="F86" s="16">
        <f t="shared" si="6"/>
        <v>0</v>
      </c>
      <c r="G86" s="44"/>
    </row>
    <row r="87" spans="1:7" x14ac:dyDescent="0.2">
      <c r="A87" s="37">
        <f>A84+1</f>
        <v>66</v>
      </c>
      <c r="B87" s="23" t="s">
        <v>68</v>
      </c>
      <c r="C87" s="23" t="s">
        <v>8</v>
      </c>
      <c r="D87" s="23">
        <v>65</v>
      </c>
      <c r="E87" s="21"/>
      <c r="F87" s="20">
        <f t="shared" si="6"/>
        <v>0</v>
      </c>
      <c r="G87" s="38">
        <f t="shared" si="7"/>
        <v>0</v>
      </c>
    </row>
    <row r="88" spans="1:7" x14ac:dyDescent="0.2">
      <c r="A88" s="37">
        <f t="shared" ref="A88:A100" si="8">A87+1</f>
        <v>67</v>
      </c>
      <c r="B88" s="23" t="s">
        <v>69</v>
      </c>
      <c r="C88" s="23" t="s">
        <v>8</v>
      </c>
      <c r="D88" s="23">
        <v>10</v>
      </c>
      <c r="E88" s="21"/>
      <c r="F88" s="20">
        <f t="shared" si="6"/>
        <v>0</v>
      </c>
      <c r="G88" s="38">
        <f t="shared" si="7"/>
        <v>0</v>
      </c>
    </row>
    <row r="89" spans="1:7" x14ac:dyDescent="0.2">
      <c r="A89" s="37">
        <f t="shared" si="8"/>
        <v>68</v>
      </c>
      <c r="B89" s="23" t="s">
        <v>20</v>
      </c>
      <c r="C89" s="23" t="s">
        <v>3</v>
      </c>
      <c r="D89" s="23">
        <v>1458</v>
      </c>
      <c r="E89" s="21"/>
      <c r="F89" s="20">
        <f t="shared" si="6"/>
        <v>0</v>
      </c>
      <c r="G89" s="38">
        <f t="shared" si="7"/>
        <v>0</v>
      </c>
    </row>
    <row r="90" spans="1:7" x14ac:dyDescent="0.2">
      <c r="A90" s="37">
        <f t="shared" si="8"/>
        <v>69</v>
      </c>
      <c r="B90" s="23" t="s">
        <v>33</v>
      </c>
      <c r="C90" s="23" t="s">
        <v>3</v>
      </c>
      <c r="D90" s="23">
        <v>6200</v>
      </c>
      <c r="E90" s="21"/>
      <c r="F90" s="20">
        <f t="shared" si="6"/>
        <v>0</v>
      </c>
      <c r="G90" s="38">
        <f t="shared" si="7"/>
        <v>0</v>
      </c>
    </row>
    <row r="91" spans="1:7" x14ac:dyDescent="0.2">
      <c r="A91" s="37">
        <f t="shared" si="8"/>
        <v>70</v>
      </c>
      <c r="B91" s="23" t="s">
        <v>21</v>
      </c>
      <c r="C91" s="23" t="s">
        <v>3</v>
      </c>
      <c r="D91" s="23">
        <v>280</v>
      </c>
      <c r="E91" s="21"/>
      <c r="F91" s="20">
        <f t="shared" si="6"/>
        <v>0</v>
      </c>
      <c r="G91" s="38">
        <f t="shared" si="7"/>
        <v>0</v>
      </c>
    </row>
    <row r="92" spans="1:7" x14ac:dyDescent="0.2">
      <c r="A92" s="37">
        <f t="shared" si="8"/>
        <v>71</v>
      </c>
      <c r="B92" s="23" t="s">
        <v>22</v>
      </c>
      <c r="C92" s="23" t="s">
        <v>3</v>
      </c>
      <c r="D92" s="23">
        <v>280</v>
      </c>
      <c r="E92" s="21"/>
      <c r="F92" s="20">
        <f t="shared" si="6"/>
        <v>0</v>
      </c>
      <c r="G92" s="38">
        <f t="shared" si="7"/>
        <v>0</v>
      </c>
    </row>
    <row r="93" spans="1:7" x14ac:dyDescent="0.2">
      <c r="A93" s="37">
        <f t="shared" si="8"/>
        <v>72</v>
      </c>
      <c r="B93" s="23" t="s">
        <v>18</v>
      </c>
      <c r="C93" s="23" t="s">
        <v>3</v>
      </c>
      <c r="D93" s="23">
        <v>306</v>
      </c>
      <c r="E93" s="21"/>
      <c r="F93" s="20">
        <f t="shared" si="6"/>
        <v>0</v>
      </c>
      <c r="G93" s="38">
        <f t="shared" si="7"/>
        <v>0</v>
      </c>
    </row>
    <row r="94" spans="1:7" x14ac:dyDescent="0.2">
      <c r="A94" s="37">
        <f t="shared" si="8"/>
        <v>73</v>
      </c>
      <c r="B94" s="23" t="s">
        <v>19</v>
      </c>
      <c r="C94" s="23" t="s">
        <v>3</v>
      </c>
      <c r="D94" s="23">
        <v>306</v>
      </c>
      <c r="E94" s="21"/>
      <c r="F94" s="20">
        <f t="shared" si="6"/>
        <v>0</v>
      </c>
      <c r="G94" s="38">
        <f t="shared" si="7"/>
        <v>0</v>
      </c>
    </row>
    <row r="95" spans="1:7" x14ac:dyDescent="0.2">
      <c r="A95" s="37">
        <f t="shared" si="8"/>
        <v>74</v>
      </c>
      <c r="B95" s="23" t="s">
        <v>25</v>
      </c>
      <c r="C95" s="23" t="s">
        <v>3</v>
      </c>
      <c r="D95" s="23">
        <v>26</v>
      </c>
      <c r="E95" s="21"/>
      <c r="F95" s="20">
        <f t="shared" si="6"/>
        <v>0</v>
      </c>
      <c r="G95" s="38">
        <f t="shared" si="7"/>
        <v>0</v>
      </c>
    </row>
    <row r="96" spans="1:7" x14ac:dyDescent="0.2">
      <c r="A96" s="37">
        <f t="shared" si="8"/>
        <v>75</v>
      </c>
      <c r="B96" s="23" t="s">
        <v>26</v>
      </c>
      <c r="C96" s="23" t="s">
        <v>3</v>
      </c>
      <c r="D96" s="23">
        <v>52</v>
      </c>
      <c r="E96" s="21"/>
      <c r="F96" s="20">
        <f t="shared" si="6"/>
        <v>0</v>
      </c>
      <c r="G96" s="38">
        <f t="shared" si="7"/>
        <v>0</v>
      </c>
    </row>
    <row r="97" spans="1:7" x14ac:dyDescent="0.2">
      <c r="A97" s="37">
        <f t="shared" si="8"/>
        <v>76</v>
      </c>
      <c r="B97" s="23" t="s">
        <v>15</v>
      </c>
      <c r="C97" s="23" t="s">
        <v>7</v>
      </c>
      <c r="D97" s="23">
        <v>1430</v>
      </c>
      <c r="E97" s="21"/>
      <c r="F97" s="20">
        <f t="shared" si="6"/>
        <v>0</v>
      </c>
      <c r="G97" s="38">
        <f t="shared" si="7"/>
        <v>0</v>
      </c>
    </row>
    <row r="98" spans="1:7" x14ac:dyDescent="0.2">
      <c r="A98" s="37">
        <f t="shared" si="8"/>
        <v>77</v>
      </c>
      <c r="B98" s="23" t="s">
        <v>29</v>
      </c>
      <c r="C98" s="23" t="s">
        <v>3</v>
      </c>
      <c r="D98" s="23">
        <v>52</v>
      </c>
      <c r="E98" s="21"/>
      <c r="F98" s="20">
        <f t="shared" si="6"/>
        <v>0</v>
      </c>
      <c r="G98" s="38">
        <f t="shared" si="7"/>
        <v>0</v>
      </c>
    </row>
    <row r="99" spans="1:7" x14ac:dyDescent="0.2">
      <c r="A99" s="37">
        <f t="shared" si="8"/>
        <v>78</v>
      </c>
      <c r="B99" s="23" t="s">
        <v>16</v>
      </c>
      <c r="C99" s="23" t="s">
        <v>7</v>
      </c>
      <c r="D99" s="23">
        <v>104</v>
      </c>
      <c r="E99" s="21"/>
      <c r="F99" s="20">
        <f t="shared" si="6"/>
        <v>0</v>
      </c>
      <c r="G99" s="38">
        <f t="shared" si="7"/>
        <v>0</v>
      </c>
    </row>
    <row r="100" spans="1:7" x14ac:dyDescent="0.2">
      <c r="A100" s="37">
        <f t="shared" si="8"/>
        <v>79</v>
      </c>
      <c r="B100" s="23" t="s">
        <v>59</v>
      </c>
      <c r="C100" s="23" t="s">
        <v>37</v>
      </c>
      <c r="D100" s="23">
        <v>1</v>
      </c>
      <c r="E100" s="21"/>
      <c r="F100" s="20">
        <f t="shared" si="6"/>
        <v>0</v>
      </c>
      <c r="G100" s="38">
        <f t="shared" si="7"/>
        <v>0</v>
      </c>
    </row>
    <row r="101" spans="1:7" ht="15.75" thickBot="1" x14ac:dyDescent="0.3">
      <c r="A101" s="45" t="s">
        <v>107</v>
      </c>
      <c r="B101" s="46"/>
      <c r="C101" s="46"/>
      <c r="D101" s="46"/>
      <c r="E101" s="47"/>
      <c r="F101" s="48">
        <f>SUM(F87:F100)</f>
        <v>0</v>
      </c>
      <c r="G101" s="49">
        <f>SUM(G87:G100)</f>
        <v>0</v>
      </c>
    </row>
    <row r="102" spans="1:7" ht="13.5" thickBot="1" x14ac:dyDescent="0.25">
      <c r="F102" s="1"/>
    </row>
    <row r="103" spans="1:7" ht="18.75" thickBot="1" x14ac:dyDescent="0.3">
      <c r="A103" s="54" t="s">
        <v>108</v>
      </c>
      <c r="B103" s="55"/>
      <c r="C103" s="55"/>
      <c r="D103" s="55"/>
      <c r="E103" s="55"/>
      <c r="F103" s="56">
        <f>(F23+F32+F39+F44+F47+F85+F101)</f>
        <v>0</v>
      </c>
      <c r="G103" s="57">
        <f>E103-D103</f>
        <v>0</v>
      </c>
    </row>
  </sheetData>
  <mergeCells count="4">
    <mergeCell ref="A7:C7"/>
    <mergeCell ref="E7:G7"/>
    <mergeCell ref="E8:G8"/>
    <mergeCell ref="A1:G1"/>
  </mergeCells>
  <pageMargins left="0.70866141732283472" right="0.31496062992125984" top="0.78740157480314965" bottom="0.78740157480314965" header="0.31496062992125984" footer="0.31496062992125984"/>
  <pageSetup paperSize="9" orientation="landscape" r:id="rId1"/>
  <headerFooter>
    <oddFooter>&amp;C&amp;P/&amp;N</oddFooter>
  </headerFooter>
  <ignoredErrors>
    <ignoredError sqref="F39 F44 F4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Souhrn!Názvy_tisku</vt:lpstr>
    </vt:vector>
  </TitlesOfParts>
  <Company>Vegacom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Misterka</dc:creator>
  <cp:lastModifiedBy>JUDr. Jindřich Kotrch</cp:lastModifiedBy>
  <cp:lastPrinted>2020-12-13T09:07:29Z</cp:lastPrinted>
  <dcterms:created xsi:type="dcterms:W3CDTF">2002-06-20T10:29:05Z</dcterms:created>
  <dcterms:modified xsi:type="dcterms:W3CDTF">2020-12-13T16:41:37Z</dcterms:modified>
</cp:coreProperties>
</file>