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19815" windowHeight="7650"/>
  </bookViews>
  <sheets>
    <sheet name="SO01 SO01 KL" sheetId="2" r:id="rId1"/>
    <sheet name="SO01 SO01 Rek" sheetId="3" r:id="rId2"/>
    <sheet name="SO01 SO01 Pol" sheetId="4" r:id="rId3"/>
  </sheets>
  <definedNames>
    <definedName name="_xlnm.Print_Titles" localSheetId="2">'SO01 SO01 Pol'!$1:$6</definedName>
    <definedName name="_xlnm.Print_Titles" localSheetId="1">'SO01 SO01 Rek'!$1:$6</definedName>
    <definedName name="_xlnm.Print_Area" localSheetId="0">'SO01 SO01 KL'!$A$1:$G$45</definedName>
    <definedName name="_xlnm.Print_Area" localSheetId="2">'SO01 SO01 Pol'!$A$1:$K$181</definedName>
    <definedName name="_xlnm.Print_Area" localSheetId="1">'SO01 SO01 Rek'!$A$1:$I$26</definedName>
    <definedName name="solver_lin" localSheetId="2" hidden="1">0</definedName>
    <definedName name="solver_num" localSheetId="2" hidden="1">0</definedName>
    <definedName name="solver_opt" localSheetId="2" hidden="1">'SO01 SO01 Pol'!#REF!</definedName>
    <definedName name="solver_typ" localSheetId="2" hidden="1">1</definedName>
    <definedName name="solver_val" localSheetId="2" hidden="1">0</definedName>
  </definedNames>
  <calcPr calcId="124519" fullCalcOnLoad="1"/>
</workbook>
</file>

<file path=xl/calcChain.xml><?xml version="1.0" encoding="utf-8"?>
<calcChain xmlns="http://schemas.openxmlformats.org/spreadsheetml/2006/main">
  <c r="H25" i="3"/>
  <c r="G19" i="2"/>
  <c r="D19"/>
  <c r="I24" i="3"/>
  <c r="D18" i="2"/>
  <c r="I23" i="3"/>
  <c r="G18" i="2" s="1"/>
  <c r="D17"/>
  <c r="I22" i="3"/>
  <c r="G17" i="2" s="1"/>
  <c r="G16"/>
  <c r="D16"/>
  <c r="I21" i="3"/>
  <c r="G15" i="2"/>
  <c r="D15"/>
  <c r="I20" i="3"/>
  <c r="BE180" i="4"/>
  <c r="BE181" s="1"/>
  <c r="BD180"/>
  <c r="BC180"/>
  <c r="BB180"/>
  <c r="BA180"/>
  <c r="BA181" s="1"/>
  <c r="K180"/>
  <c r="I180"/>
  <c r="G180"/>
  <c r="I14" i="3"/>
  <c r="E14"/>
  <c r="B14"/>
  <c r="A14"/>
  <c r="BD181" i="4"/>
  <c r="H14" i="3" s="1"/>
  <c r="BC181" i="4"/>
  <c r="G14" i="3" s="1"/>
  <c r="BB181" i="4"/>
  <c r="F14" i="3" s="1"/>
  <c r="K181" i="4"/>
  <c r="I181"/>
  <c r="G181"/>
  <c r="BE177"/>
  <c r="BD177"/>
  <c r="BC177"/>
  <c r="BB177"/>
  <c r="BA177"/>
  <c r="K177"/>
  <c r="I177"/>
  <c r="G177"/>
  <c r="BE176"/>
  <c r="BD176"/>
  <c r="BC176"/>
  <c r="BB176"/>
  <c r="BA176"/>
  <c r="K176"/>
  <c r="I176"/>
  <c r="G176"/>
  <c r="BE175"/>
  <c r="BD175"/>
  <c r="BC175"/>
  <c r="BB175"/>
  <c r="BA175"/>
  <c r="K175"/>
  <c r="I175"/>
  <c r="G175"/>
  <c r="BE174"/>
  <c r="BD174"/>
  <c r="BC174"/>
  <c r="BB174"/>
  <c r="BA174"/>
  <c r="K174"/>
  <c r="I174"/>
  <c r="G174"/>
  <c r="BE173"/>
  <c r="BD173"/>
  <c r="BD178" s="1"/>
  <c r="BC173"/>
  <c r="BB173"/>
  <c r="BA173"/>
  <c r="K173"/>
  <c r="K178" s="1"/>
  <c r="I173"/>
  <c r="G173"/>
  <c r="H13" i="3"/>
  <c r="B13"/>
  <c r="A13"/>
  <c r="BE178" i="4"/>
  <c r="I13" i="3" s="1"/>
  <c r="BC178" i="4"/>
  <c r="G13" i="3" s="1"/>
  <c r="BB178" i="4"/>
  <c r="F13" i="3" s="1"/>
  <c r="BA178" i="4"/>
  <c r="E13" i="3" s="1"/>
  <c r="I178" i="4"/>
  <c r="G178"/>
  <c r="BE170"/>
  <c r="BD170"/>
  <c r="BC170"/>
  <c r="BC171" s="1"/>
  <c r="G12" i="3" s="1"/>
  <c r="BB170" i="4"/>
  <c r="K170"/>
  <c r="I170"/>
  <c r="I171" s="1"/>
  <c r="G170"/>
  <c r="B12" i="3"/>
  <c r="A12"/>
  <c r="BE171" i="4"/>
  <c r="I12" i="3" s="1"/>
  <c r="BD171" i="4"/>
  <c r="H12" i="3" s="1"/>
  <c r="BB171" i="4"/>
  <c r="F12" i="3" s="1"/>
  <c r="K171" i="4"/>
  <c r="BE167"/>
  <c r="BD167"/>
  <c r="BC167"/>
  <c r="BB167"/>
  <c r="BB168" s="1"/>
  <c r="BA167"/>
  <c r="K167"/>
  <c r="I167"/>
  <c r="G167"/>
  <c r="G168" s="1"/>
  <c r="F11" i="3"/>
  <c r="B11"/>
  <c r="A11"/>
  <c r="BE168" i="4"/>
  <c r="I11" i="3" s="1"/>
  <c r="BD168" i="4"/>
  <c r="H11" i="3" s="1"/>
  <c r="BC168" i="4"/>
  <c r="G11" i="3" s="1"/>
  <c r="BA168" i="4"/>
  <c r="E11" i="3" s="1"/>
  <c r="K168" i="4"/>
  <c r="I168"/>
  <c r="BE164"/>
  <c r="BD164"/>
  <c r="BC164"/>
  <c r="BB164"/>
  <c r="BA164"/>
  <c r="K164"/>
  <c r="I164"/>
  <c r="G164"/>
  <c r="BE163"/>
  <c r="BD163"/>
  <c r="BC163"/>
  <c r="BB163"/>
  <c r="BA163"/>
  <c r="K163"/>
  <c r="I163"/>
  <c r="G163"/>
  <c r="BE158"/>
  <c r="BE165" s="1"/>
  <c r="BD158"/>
  <c r="BC158"/>
  <c r="BB158"/>
  <c r="BA158"/>
  <c r="BA165" s="1"/>
  <c r="K158"/>
  <c r="K165" s="1"/>
  <c r="I158"/>
  <c r="G158"/>
  <c r="I10" i="3"/>
  <c r="E10"/>
  <c r="B10"/>
  <c r="A10"/>
  <c r="BD165" i="4"/>
  <c r="H10" i="3" s="1"/>
  <c r="BC165" i="4"/>
  <c r="G10" i="3" s="1"/>
  <c r="BB165" i="4"/>
  <c r="F10" i="3" s="1"/>
  <c r="I165" i="4"/>
  <c r="G165"/>
  <c r="BE155"/>
  <c r="BD155"/>
  <c r="BC155"/>
  <c r="BB155"/>
  <c r="K155"/>
  <c r="I155"/>
  <c r="G155"/>
  <c r="BA155" s="1"/>
  <c r="BE153"/>
  <c r="BD153"/>
  <c r="BC153"/>
  <c r="BB153"/>
  <c r="K153"/>
  <c r="I153"/>
  <c r="G153"/>
  <c r="BA153" s="1"/>
  <c r="BE151"/>
  <c r="BD151"/>
  <c r="BC151"/>
  <c r="BB151"/>
  <c r="K151"/>
  <c r="I151"/>
  <c r="G151"/>
  <c r="BA151" s="1"/>
  <c r="BE149"/>
  <c r="BD149"/>
  <c r="BC149"/>
  <c r="BB149"/>
  <c r="K149"/>
  <c r="I149"/>
  <c r="G149"/>
  <c r="BA149" s="1"/>
  <c r="BE148"/>
  <c r="BD148"/>
  <c r="BC148"/>
  <c r="BB148"/>
  <c r="K148"/>
  <c r="I148"/>
  <c r="G148"/>
  <c r="BA148" s="1"/>
  <c r="BE147"/>
  <c r="BD147"/>
  <c r="BC147"/>
  <c r="BB147"/>
  <c r="K147"/>
  <c r="I147"/>
  <c r="G147"/>
  <c r="BA147" s="1"/>
  <c r="BE146"/>
  <c r="BD146"/>
  <c r="BC146"/>
  <c r="BB146"/>
  <c r="K146"/>
  <c r="I146"/>
  <c r="G146"/>
  <c r="BA146" s="1"/>
  <c r="BE145"/>
  <c r="BD145"/>
  <c r="BC145"/>
  <c r="BB145"/>
  <c r="K145"/>
  <c r="I145"/>
  <c r="G145"/>
  <c r="BA145" s="1"/>
  <c r="BE144"/>
  <c r="BD144"/>
  <c r="BC144"/>
  <c r="BB144"/>
  <c r="K144"/>
  <c r="I144"/>
  <c r="G144"/>
  <c r="BA144" s="1"/>
  <c r="BE143"/>
  <c r="BD143"/>
  <c r="BC143"/>
  <c r="BB143"/>
  <c r="K143"/>
  <c r="I143"/>
  <c r="G143"/>
  <c r="BA143" s="1"/>
  <c r="BE137"/>
  <c r="BD137"/>
  <c r="BC137"/>
  <c r="BB137"/>
  <c r="K137"/>
  <c r="I137"/>
  <c r="G137"/>
  <c r="BA137" s="1"/>
  <c r="BE135"/>
  <c r="BD135"/>
  <c r="BC135"/>
  <c r="BB135"/>
  <c r="K135"/>
  <c r="I135"/>
  <c r="G135"/>
  <c r="BA135" s="1"/>
  <c r="BE132"/>
  <c r="BD132"/>
  <c r="BC132"/>
  <c r="BB132"/>
  <c r="K132"/>
  <c r="I132"/>
  <c r="G132"/>
  <c r="BA132" s="1"/>
  <c r="BE131"/>
  <c r="BD131"/>
  <c r="BC131"/>
  <c r="BB131"/>
  <c r="K131"/>
  <c r="I131"/>
  <c r="G131"/>
  <c r="BA131" s="1"/>
  <c r="BE129"/>
  <c r="BD129"/>
  <c r="BC129"/>
  <c r="BB129"/>
  <c r="K129"/>
  <c r="I129"/>
  <c r="G129"/>
  <c r="BA129" s="1"/>
  <c r="BE127"/>
  <c r="BD127"/>
  <c r="BC127"/>
  <c r="BB127"/>
  <c r="K127"/>
  <c r="I127"/>
  <c r="I156" s="1"/>
  <c r="G127"/>
  <c r="BA127" s="1"/>
  <c r="BE126"/>
  <c r="BD126"/>
  <c r="BC126"/>
  <c r="BC156" s="1"/>
  <c r="G9" i="3" s="1"/>
  <c r="BB126" i="4"/>
  <c r="K126"/>
  <c r="I126"/>
  <c r="G126"/>
  <c r="BA126" s="1"/>
  <c r="BA156" s="1"/>
  <c r="E9" i="3" s="1"/>
  <c r="B9"/>
  <c r="A9"/>
  <c r="BE156" i="4"/>
  <c r="I9" i="3" s="1"/>
  <c r="BB156" i="4"/>
  <c r="F9" i="3" s="1"/>
  <c r="G156" i="4"/>
  <c r="BE122"/>
  <c r="BD122"/>
  <c r="BC122"/>
  <c r="BB122"/>
  <c r="K122"/>
  <c r="I122"/>
  <c r="G122"/>
  <c r="BA122" s="1"/>
  <c r="BE120"/>
  <c r="BD120"/>
  <c r="BC120"/>
  <c r="BB120"/>
  <c r="K120"/>
  <c r="I120"/>
  <c r="G120"/>
  <c r="BA120" s="1"/>
  <c r="BE118"/>
  <c r="BD118"/>
  <c r="BC118"/>
  <c r="BB118"/>
  <c r="K118"/>
  <c r="I118"/>
  <c r="G118"/>
  <c r="BA118" s="1"/>
  <c r="BE116"/>
  <c r="BD116"/>
  <c r="BC116"/>
  <c r="BB116"/>
  <c r="K116"/>
  <c r="I116"/>
  <c r="G116"/>
  <c r="BA116" s="1"/>
  <c r="BE111"/>
  <c r="BD111"/>
  <c r="BC111"/>
  <c r="BB111"/>
  <c r="K111"/>
  <c r="I111"/>
  <c r="G111"/>
  <c r="BA111" s="1"/>
  <c r="BE109"/>
  <c r="BD109"/>
  <c r="BC109"/>
  <c r="BB109"/>
  <c r="K109"/>
  <c r="I109"/>
  <c r="G109"/>
  <c r="BA109" s="1"/>
  <c r="BE106"/>
  <c r="BD106"/>
  <c r="BC106"/>
  <c r="BB106"/>
  <c r="K106"/>
  <c r="I106"/>
  <c r="G106"/>
  <c r="BA106" s="1"/>
  <c r="BE104"/>
  <c r="BD104"/>
  <c r="BC104"/>
  <c r="BB104"/>
  <c r="K104"/>
  <c r="I104"/>
  <c r="G104"/>
  <c r="BA104" s="1"/>
  <c r="BE103"/>
  <c r="BD103"/>
  <c r="BC103"/>
  <c r="BB103"/>
  <c r="K103"/>
  <c r="I103"/>
  <c r="G103"/>
  <c r="BA103" s="1"/>
  <c r="BE102"/>
  <c r="BD102"/>
  <c r="BC102"/>
  <c r="BB102"/>
  <c r="K102"/>
  <c r="I102"/>
  <c r="G102"/>
  <c r="BA102" s="1"/>
  <c r="BE99"/>
  <c r="BD99"/>
  <c r="BC99"/>
  <c r="BB99"/>
  <c r="K99"/>
  <c r="I99"/>
  <c r="G99"/>
  <c r="BA99" s="1"/>
  <c r="BE98"/>
  <c r="BD98"/>
  <c r="BC98"/>
  <c r="BB98"/>
  <c r="K98"/>
  <c r="I98"/>
  <c r="G98"/>
  <c r="BA98" s="1"/>
  <c r="BE97"/>
  <c r="BD97"/>
  <c r="BC97"/>
  <c r="BB97"/>
  <c r="K97"/>
  <c r="I97"/>
  <c r="G97"/>
  <c r="BA97" s="1"/>
  <c r="BE95"/>
  <c r="BD95"/>
  <c r="BC95"/>
  <c r="BB95"/>
  <c r="K95"/>
  <c r="I95"/>
  <c r="G95"/>
  <c r="BA95" s="1"/>
  <c r="BE93"/>
  <c r="BD93"/>
  <c r="BC93"/>
  <c r="BB93"/>
  <c r="K93"/>
  <c r="I93"/>
  <c r="G93"/>
  <c r="BA93" s="1"/>
  <c r="BE91"/>
  <c r="BD91"/>
  <c r="BC91"/>
  <c r="BB91"/>
  <c r="K91"/>
  <c r="I91"/>
  <c r="G91"/>
  <c r="BA91" s="1"/>
  <c r="BE89"/>
  <c r="BD89"/>
  <c r="BC89"/>
  <c r="BB89"/>
  <c r="K89"/>
  <c r="I89"/>
  <c r="G89"/>
  <c r="BA89" s="1"/>
  <c r="BE87"/>
  <c r="BD87"/>
  <c r="BC87"/>
  <c r="BB87"/>
  <c r="K87"/>
  <c r="I87"/>
  <c r="G87"/>
  <c r="BA87" s="1"/>
  <c r="BE85"/>
  <c r="BD85"/>
  <c r="BC85"/>
  <c r="BB85"/>
  <c r="K85"/>
  <c r="I85"/>
  <c r="G85"/>
  <c r="BA85" s="1"/>
  <c r="BE80"/>
  <c r="BD80"/>
  <c r="BC80"/>
  <c r="BC124" s="1"/>
  <c r="G8" i="3" s="1"/>
  <c r="BB80" i="4"/>
  <c r="K80"/>
  <c r="I80"/>
  <c r="G80"/>
  <c r="B8" i="3"/>
  <c r="A8"/>
  <c r="BE124" i="4"/>
  <c r="I8" i="3" s="1"/>
  <c r="BD124" i="4"/>
  <c r="H8" i="3" s="1"/>
  <c r="BB124" i="4"/>
  <c r="F8" i="3" s="1"/>
  <c r="K124" i="4"/>
  <c r="BE71"/>
  <c r="BD71"/>
  <c r="BC71"/>
  <c r="BB71"/>
  <c r="BA71"/>
  <c r="K71"/>
  <c r="I71"/>
  <c r="G71"/>
  <c r="BE69"/>
  <c r="BD69"/>
  <c r="BC69"/>
  <c r="BB69"/>
  <c r="BA69"/>
  <c r="K69"/>
  <c r="I69"/>
  <c r="G69"/>
  <c r="BE67"/>
  <c r="BD67"/>
  <c r="BC67"/>
  <c r="BB67"/>
  <c r="BA67"/>
  <c r="K67"/>
  <c r="I67"/>
  <c r="G67"/>
  <c r="BE60"/>
  <c r="BD60"/>
  <c r="BC60"/>
  <c r="BB60"/>
  <c r="BA60"/>
  <c r="K60"/>
  <c r="I60"/>
  <c r="G60"/>
  <c r="BE53"/>
  <c r="BD53"/>
  <c r="BC53"/>
  <c r="BB53"/>
  <c r="BA53"/>
  <c r="K53"/>
  <c r="I53"/>
  <c r="G53"/>
  <c r="BE46"/>
  <c r="BD46"/>
  <c r="BC46"/>
  <c r="BB46"/>
  <c r="BA46"/>
  <c r="K46"/>
  <c r="I46"/>
  <c r="G46"/>
  <c r="BE39"/>
  <c r="BD39"/>
  <c r="BC39"/>
  <c r="BB39"/>
  <c r="BA39"/>
  <c r="K39"/>
  <c r="I39"/>
  <c r="G39"/>
  <c r="BE37"/>
  <c r="BD37"/>
  <c r="BC37"/>
  <c r="BB37"/>
  <c r="BA37"/>
  <c r="K37"/>
  <c r="I37"/>
  <c r="G37"/>
  <c r="BE35"/>
  <c r="BD35"/>
  <c r="BC35"/>
  <c r="BB35"/>
  <c r="BA35"/>
  <c r="K35"/>
  <c r="I35"/>
  <c r="G35"/>
  <c r="BE29"/>
  <c r="BD29"/>
  <c r="BC29"/>
  <c r="BB29"/>
  <c r="BA29"/>
  <c r="K29"/>
  <c r="I29"/>
  <c r="G29"/>
  <c r="BE23"/>
  <c r="BD23"/>
  <c r="BC23"/>
  <c r="BB23"/>
  <c r="BA23"/>
  <c r="K23"/>
  <c r="I23"/>
  <c r="G23"/>
  <c r="BE22"/>
  <c r="BD22"/>
  <c r="BC22"/>
  <c r="BB22"/>
  <c r="BA22"/>
  <c r="K22"/>
  <c r="I22"/>
  <c r="G22"/>
  <c r="BE20"/>
  <c r="BD20"/>
  <c r="BC20"/>
  <c r="BB20"/>
  <c r="BA20"/>
  <c r="K20"/>
  <c r="I20"/>
  <c r="G20"/>
  <c r="BE18"/>
  <c r="BD18"/>
  <c r="BC18"/>
  <c r="BB18"/>
  <c r="BA18"/>
  <c r="K18"/>
  <c r="I18"/>
  <c r="G18"/>
  <c r="BE16"/>
  <c r="BD16"/>
  <c r="BC16"/>
  <c r="BB16"/>
  <c r="BA16"/>
  <c r="K16"/>
  <c r="I16"/>
  <c r="G16"/>
  <c r="BE15"/>
  <c r="BD15"/>
  <c r="BC15"/>
  <c r="BB15"/>
  <c r="BA15"/>
  <c r="K15"/>
  <c r="I15"/>
  <c r="G15"/>
  <c r="BE11"/>
  <c r="BD11"/>
  <c r="BC11"/>
  <c r="BB11"/>
  <c r="BA11"/>
  <c r="K11"/>
  <c r="I11"/>
  <c r="G11"/>
  <c r="BE9"/>
  <c r="BD9"/>
  <c r="BC9"/>
  <c r="BB9"/>
  <c r="BA9"/>
  <c r="K9"/>
  <c r="I9"/>
  <c r="G9"/>
  <c r="BE8"/>
  <c r="BD8"/>
  <c r="BC8"/>
  <c r="BB8"/>
  <c r="BB78" s="1"/>
  <c r="BA8"/>
  <c r="BA78" s="1"/>
  <c r="E7" i="3" s="1"/>
  <c r="K8" i="4"/>
  <c r="I8"/>
  <c r="G8"/>
  <c r="G78" s="1"/>
  <c r="F7" i="3"/>
  <c r="B7"/>
  <c r="A7"/>
  <c r="BE78" i="4"/>
  <c r="I7" i="3" s="1"/>
  <c r="BD78" i="4"/>
  <c r="H7" i="3" s="1"/>
  <c r="BC78" i="4"/>
  <c r="G7" i="3" s="1"/>
  <c r="K78" i="4"/>
  <c r="I78"/>
  <c r="E4"/>
  <c r="F3"/>
  <c r="G23" i="2"/>
  <c r="F33"/>
  <c r="C33"/>
  <c r="C31"/>
  <c r="G7"/>
  <c r="G15" i="3" l="1"/>
  <c r="C18" i="2" s="1"/>
  <c r="G22"/>
  <c r="I15" i="3"/>
  <c r="C21" i="2" s="1"/>
  <c r="F15" i="3"/>
  <c r="C16" i="2" s="1"/>
  <c r="BA80" i="4"/>
  <c r="BA124" s="1"/>
  <c r="E8" i="3" s="1"/>
  <c r="G124" i="4"/>
  <c r="BA170"/>
  <c r="BA171" s="1"/>
  <c r="E12" i="3" s="1"/>
  <c r="G171" i="4"/>
  <c r="I124"/>
  <c r="K156"/>
  <c r="BD156"/>
  <c r="H9" i="3" s="1"/>
  <c r="H15" s="1"/>
  <c r="C17" i="2" s="1"/>
  <c r="E15" i="3" l="1"/>
  <c r="C15" i="2" s="1"/>
  <c r="C19" s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<sst xmlns="http://schemas.openxmlformats.org/spreadsheetml/2006/main" count="541" uniqueCount="298">
  <si>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</si>
  <si>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</si>
  <si>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</si>
  <si>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</si>
  <si>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</si>
  <si>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</si>
  <si>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</si>
  <si>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</si>
  <si>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</si>
  <si>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</si>
  <si>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</si>
  <si>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</si>
  <si>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</si>
  <si>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</si>
  <si>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</si>
  <si>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</si>
  <si>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</si>
  <si>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</si>
  <si>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</si>
  <si>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</si>
  <si>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</si>
  <si>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</si>
  <si>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</si>
  <si>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</si>
  <si>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</si>
  <si>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</si>
  <si>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</si>
  <si>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</si>
  <si>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</si>
  <si>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</si>
  <si>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</si>
  <si>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</si>
  <si>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</si>
  <si>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</si>
  <si>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</si>
  <si>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</si>
  <si>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</si>
  <si>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</si>
  <si>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</si>
  <si>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</si>
  <si>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</si>
  <si>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</si>
  <si>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</si>
  <si>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</si>
  <si>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</si>
  <si>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</si>
  <si>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</si>
  <si>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</si>
  <si>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</si>
  <si>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</si>
  <si>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</si>
  <si>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</si>
  <si>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</si>
  <si>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</si>
  <si>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</si>
  <si>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</si>
  <si>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</si>
  <si>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</si>
  <si>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</si>
  <si>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</si>
  <si>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</si>
  <si>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</si>
  <si>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</si>
  <si>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</si>
  <si>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</si>
  <si>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</si>
  <si>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</si>
  <si>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</si>
  <si>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</si>
  <si>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</si>
  <si>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</si>
  <si>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</si>
  <si>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</si>
  <si>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</si>
  <si>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</si>
  <si>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</si>
  <si>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</si>
  <si>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</si>
  <si>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</si>
  <si>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</si>
  <si>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</si>
  <si>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2023/037</t>
  </si>
  <si>
    <t>Úprava parkování na MK ul.Holečkova - Strakonice</t>
  </si>
  <si>
    <t>2023/037 Úprava parkování na MK ul.Holečkova - Strakonice</t>
  </si>
  <si>
    <t>SO01</t>
  </si>
  <si>
    <t>SO01 Úprava parkování na MK ul.Holečkova - Strakonice</t>
  </si>
  <si>
    <t>1 Zemní práce</t>
  </si>
  <si>
    <t>113106111R00</t>
  </si>
  <si>
    <t xml:space="preserve">Rozebrání dlažeb z kamenných kostek 10/10 </t>
  </si>
  <si>
    <t>m2</t>
  </si>
  <si>
    <t>113106123U00</t>
  </si>
  <si>
    <t xml:space="preserve">Rozebr zámk dlažba pro pěší komun </t>
  </si>
  <si>
    <t>60mm:131,70</t>
  </si>
  <si>
    <t>113107112R00</t>
  </si>
  <si>
    <t xml:space="preserve">Odstranění podkladu pl. 200 m2,kam.těžené tl.20 cm </t>
  </si>
  <si>
    <t>kamenné kostky:9,10</t>
  </si>
  <si>
    <t>stávající asfalt.povrch:37,40</t>
  </si>
  <si>
    <t>113107142R00</t>
  </si>
  <si>
    <t xml:space="preserve">Odstranění podkladu pl.do 200 m2, živice tl. 10 cm </t>
  </si>
  <si>
    <t>113201111R00</t>
  </si>
  <si>
    <t xml:space="preserve">Vytrhání obrub chodníkových </t>
  </si>
  <si>
    <t>m</t>
  </si>
  <si>
    <t>8,60</t>
  </si>
  <si>
    <t>113201112U00</t>
  </si>
  <si>
    <t xml:space="preserve">Vytrhání obruba silniční kamenná </t>
  </si>
  <si>
    <t>53,00</t>
  </si>
  <si>
    <t>113202111R00</t>
  </si>
  <si>
    <t xml:space="preserve">Vytrhání obrub z krajníků nebo obrubníků stojatých </t>
  </si>
  <si>
    <t>12,90</t>
  </si>
  <si>
    <t>113203111R00</t>
  </si>
  <si>
    <t xml:space="preserve">Vytrhání přídlažba tl.80mm šířka 250mm </t>
  </si>
  <si>
    <t>122301101R00</t>
  </si>
  <si>
    <t xml:space="preserve">Odkopávky nezapažené v hor. 4 do 100 m3 </t>
  </si>
  <si>
    <t>m3</t>
  </si>
  <si>
    <t>chodník dlažba tl.60mm š.:21,50*0,10</t>
  </si>
  <si>
    <t>chodník dlažba tl.60mm č.:3,50*0,20</t>
  </si>
  <si>
    <t>vjezd kamenné kostky:7,40*0,21</t>
  </si>
  <si>
    <t>parkovací stání dlažba tl.80mm:(89,60+1,00)*0,21</t>
  </si>
  <si>
    <t>nová asfaltová plocha:42,10*0,15</t>
  </si>
  <si>
    <t>122301109R00</t>
  </si>
  <si>
    <t xml:space="preserve">Příplatek za lepivost - odkopávky v hor. 4 </t>
  </si>
  <si>
    <t>132301101R00</t>
  </si>
  <si>
    <t>Hloubení rýh šířky do 60 cm v hor.4 do 100 m3 ručně</t>
  </si>
  <si>
    <t>kabel CETIN:3,20*0,60*1,20</t>
  </si>
  <si>
    <t>133301101R00</t>
  </si>
  <si>
    <t>Hloubení šachet v hor.4 do 100 m3 ruční</t>
  </si>
  <si>
    <t>SDZ:0,60*0,60*0,50*3</t>
  </si>
  <si>
    <t>162601102R00</t>
  </si>
  <si>
    <t xml:space="preserve">Vodorovné přemístění výkopku z hor.1-4 do 5000 m 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</si>
  <si>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</si>
  <si>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</si>
  <si>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</si>
  <si>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</si>
  <si>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171201211U00</t>
  </si>
  <si>
    <t xml:space="preserve">Skládkovné zemina </t>
  </si>
  <si>
    <t>174101101R00</t>
  </si>
  <si>
    <t xml:space="preserve">Zásyp jam, rýh, šachet se zhutněním </t>
  </si>
  <si>
    <t>175101101RT2</t>
  </si>
  <si>
    <t>Obsyp potrubí bez prohození sypaniny s dodáním štěrkopísku frakce 0 - 22 mm</t>
  </si>
  <si>
    <t>kabel CETIN:3,20*0,50*0,20</t>
  </si>
  <si>
    <t>181101102R00</t>
  </si>
  <si>
    <t xml:space="preserve">Úprava pláně v zářezech v hor. 1-4, se zhutněním </t>
  </si>
  <si>
    <t>chodník dlažba tl.60mm š.:21,50</t>
  </si>
  <si>
    <t>chodník dlažba tl.60mm č.:3,50</t>
  </si>
  <si>
    <t>vjezd kamenné kostky:7,40</t>
  </si>
  <si>
    <t>parkovací stání dlažba tl.80mm:(89,60+1,00)</t>
  </si>
  <si>
    <t>nová asfaltová plocha:42,10</t>
  </si>
  <si>
    <t>betonová přídlažba:14,40*0,25</t>
  </si>
  <si>
    <t>5</t>
  </si>
  <si>
    <t>Komunikace</t>
  </si>
  <si>
    <t>5 Komunikace</t>
  </si>
  <si>
    <t>564801112R00</t>
  </si>
  <si>
    <t xml:space="preserve">kladecí vrstva frakce 4-8mm tl.30mm </t>
  </si>
  <si>
    <t>564811111R00</t>
  </si>
  <si>
    <t xml:space="preserve">Podklad z drtě 0-32mm </t>
  </si>
  <si>
    <t>564831111R00</t>
  </si>
  <si>
    <t xml:space="preserve">Podklad ze štěrkodrti po zhutnění tloušťky 30 cm </t>
  </si>
  <si>
    <t>nové parkovací stání :89,60+1,00</t>
  </si>
  <si>
    <t>564831112R00</t>
  </si>
  <si>
    <t xml:space="preserve">Podklad ze štěrkodrti po zhutnění tloušťky 29 cm </t>
  </si>
  <si>
    <t>chodník dlažba tl.60mm červená:3,50</t>
  </si>
  <si>
    <t>564861111R00</t>
  </si>
  <si>
    <t xml:space="preserve">Podklad ze štěrkodrti po zhutnění tloušťky 20 cm </t>
  </si>
  <si>
    <t>chodník dlažba tl.60mm šedá:21,50</t>
  </si>
  <si>
    <t>564861115R00</t>
  </si>
  <si>
    <t xml:space="preserve">Podklad ze štěrkodrti po zhutnění tloušťky 25 cm </t>
  </si>
  <si>
    <t>564871111R00</t>
  </si>
  <si>
    <t xml:space="preserve">Podklad ze štěrkodrti po zhutnění tloušťky 26cm </t>
  </si>
  <si>
    <t>565136121U00</t>
  </si>
  <si>
    <t>Asf beton podkl ACP22 S 50/70 tl.60mm ruční pokládka</t>
  </si>
  <si>
    <t>573191111R00</t>
  </si>
  <si>
    <t xml:space="preserve">Nátěr infiltrační emulzí 0,7kg/m2 </t>
  </si>
  <si>
    <t>573231111R00</t>
  </si>
  <si>
    <t xml:space="preserve">Postřik živičný spojovací z emulze 0,5-0,7 kg/m2 </t>
  </si>
  <si>
    <t>42,10</t>
  </si>
  <si>
    <t>577114114RT3</t>
  </si>
  <si>
    <t>Beton asf.ACL 16 S 50/70 do 3 m, 5 cm plochy 101-200 m2 ruční pokládka</t>
  </si>
  <si>
    <t>577131111RT3</t>
  </si>
  <si>
    <t>Beton asfaltový ACO 11 S 50/70 , tl. 4 cm plochy 101-200 m2 ruční pokládka</t>
  </si>
  <si>
    <t>591112000U00</t>
  </si>
  <si>
    <t xml:space="preserve">Kladení dlažby z kostek kamenných 10/10 </t>
  </si>
  <si>
    <t>stávající:7,40</t>
  </si>
  <si>
    <t>596211112U00</t>
  </si>
  <si>
    <t xml:space="preserve">Klad zámk dl tl60 skA -300m2 chod </t>
  </si>
  <si>
    <t>596211212U00</t>
  </si>
  <si>
    <t xml:space="preserve">Klad zámk dl tl80 skA -300m2 chod </t>
  </si>
  <si>
    <t>R-003</t>
  </si>
  <si>
    <t xml:space="preserve">výplň mezer v dlažbě </t>
  </si>
  <si>
    <t>59245308</t>
  </si>
  <si>
    <t>Dlažba zámková betonová přírodní  20x10x6</t>
  </si>
  <si>
    <t>21,50*1,10</t>
  </si>
  <si>
    <t>59245309</t>
  </si>
  <si>
    <t>Dlažba zámková betonová pro nevidomé 20x10x6 červená</t>
  </si>
  <si>
    <t>3,50*1,10</t>
  </si>
  <si>
    <t>59248372</t>
  </si>
  <si>
    <t>Dlažba zámková betonová 200/100/80mm-přírodní</t>
  </si>
  <si>
    <t>M2</t>
  </si>
  <si>
    <t>89,60*1,10</t>
  </si>
  <si>
    <t>59248373</t>
  </si>
  <si>
    <t>Dlažba zámková betonová 200/100/80mm-barevná</t>
  </si>
  <si>
    <t>1,00*1,10</t>
  </si>
  <si>
    <t>91</t>
  </si>
  <si>
    <t>Doplňující práce na komunikaci</t>
  </si>
  <si>
    <t>91 Doplňující práce na komunikaci</t>
  </si>
  <si>
    <t>914001111R00</t>
  </si>
  <si>
    <t xml:space="preserve">Montáž svislých dopr.značek na sloupky, konzoly </t>
  </si>
  <si>
    <t>kus</t>
  </si>
  <si>
    <t>915491211R00</t>
  </si>
  <si>
    <t xml:space="preserve">Osazení vodícího proužku do MC,podkl.B12,5, 25 cm </t>
  </si>
  <si>
    <t>14,40</t>
  </si>
  <si>
    <t>916561111R00</t>
  </si>
  <si>
    <t xml:space="preserve">Osazení záhon.obrubníků do lože z B 12,5 s opěrou </t>
  </si>
  <si>
    <t>63,70</t>
  </si>
  <si>
    <t>916781111U00</t>
  </si>
  <si>
    <t>Zpomalovací práh jen montáž opětovné osazení</t>
  </si>
  <si>
    <t>917431111R00</t>
  </si>
  <si>
    <t xml:space="preserve">Osaz. stoj. obrub. kam. do lože z BP 12,5 </t>
  </si>
  <si>
    <t>obrubník kamenný stávající:59,60</t>
  </si>
  <si>
    <t>přechod kamenný:4</t>
  </si>
  <si>
    <t>917862111R00</t>
  </si>
  <si>
    <t xml:space="preserve">Osazení stojat. obrub. bet. s opěrou,lože z B 12,5 </t>
  </si>
  <si>
    <t>5,10</t>
  </si>
  <si>
    <t>918101111R00</t>
  </si>
  <si>
    <t>Lože pod obrubníky nebo obruby dlažeb z B 12,5 C16/20</t>
  </si>
  <si>
    <t>přídlažba:14,40*0,30*0,10</t>
  </si>
  <si>
    <t>chodníkový obrubník:63,70*0,20*0,30</t>
  </si>
  <si>
    <t>obrubník betonový silniční:5,10*0,30*0,30</t>
  </si>
  <si>
    <t>obrubník kamenný silniční:59,60*0,50*0,40</t>
  </si>
  <si>
    <t>obrubník přechodový kamenný:4,00*0,30*0,40</t>
  </si>
  <si>
    <t>919735113R00</t>
  </si>
  <si>
    <t xml:space="preserve">Řezání stávajícího živičného krytu tl. 10 - 15 cm </t>
  </si>
  <si>
    <t>M-002</t>
  </si>
  <si>
    <t xml:space="preserve">patka pro DZ </t>
  </si>
  <si>
    <t xml:space="preserve">Osazení sloupku dopr.značky do patky </t>
  </si>
  <si>
    <t>40444411</t>
  </si>
  <si>
    <t>Značka dopravní IP13b+E13</t>
  </si>
  <si>
    <t>56288946</t>
  </si>
  <si>
    <t>Sloupek nosič dopravní značky D70*3500</t>
  </si>
  <si>
    <t>58380422</t>
  </si>
  <si>
    <t>Obrubník kamenný přechodový 300mm</t>
  </si>
  <si>
    <t>592162116</t>
  </si>
  <si>
    <t>Přídlažba silniční nízká   50/25/8 přírodní</t>
  </si>
  <si>
    <t>14,40*2*1,10</t>
  </si>
  <si>
    <t>59217450</t>
  </si>
  <si>
    <t>Obrubník silniční 100/15/25</t>
  </si>
  <si>
    <t>5,10*1,10</t>
  </si>
  <si>
    <t>59248536</t>
  </si>
  <si>
    <t>Obrubník výška 250/500/80mm-přírodní</t>
  </si>
  <si>
    <t>63,70*2*1,10</t>
  </si>
  <si>
    <t xml:space="preserve">zalití spár asfaltovou zálivkou </t>
  </si>
  <si>
    <t>96</t>
  </si>
  <si>
    <t>Bourání konstrukcí</t>
  </si>
  <si>
    <t>96 Bourání konstrukcí</t>
  </si>
  <si>
    <t>961044111R00</t>
  </si>
  <si>
    <t xml:space="preserve">Bourání základů z betonu prostého </t>
  </si>
  <si>
    <t>8,60*0,20*0,20</t>
  </si>
  <si>
    <t>2,30*0,25*0,10</t>
  </si>
  <si>
    <t>53,00*0,30*0,30</t>
  </si>
  <si>
    <t>12,90*0,30*0,30</t>
  </si>
  <si>
    <t>966006132R00</t>
  </si>
  <si>
    <t xml:space="preserve">Odstranění doprav.značek se sloupky, s bet.patkami </t>
  </si>
  <si>
    <t>966006261U00</t>
  </si>
  <si>
    <t xml:space="preserve">Dmtž zpomalovací prah </t>
  </si>
  <si>
    <t>97</t>
  </si>
  <si>
    <t>Prorážení otvorů</t>
  </si>
  <si>
    <t>97 Prorážení otvorů</t>
  </si>
  <si>
    <t>979024943U00</t>
  </si>
  <si>
    <t>Očištění obrubník silniční kamenný od betonu</t>
  </si>
  <si>
    <t>99</t>
  </si>
  <si>
    <t>Přesun hmot</t>
  </si>
  <si>
    <t>99 Přesun hmot</t>
  </si>
  <si>
    <t>998223011R00</t>
  </si>
  <si>
    <t xml:space="preserve">Přesun hmot, pozemní komunikace, kryt dlážděný </t>
  </si>
  <si>
    <t>t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</si>
  <si>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</si>
  <si>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</si>
  <si>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</si>
  <si>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</si>
  <si>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</si>
  <si>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</si>
  <si>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</si>
  <si>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979087112R00</t>
  </si>
  <si>
    <t xml:space="preserve">Nakládání suti na dopravní prostředky </t>
  </si>
  <si>
    <t>979093111R00</t>
  </si>
  <si>
    <t xml:space="preserve">Uložení suti na skládku bez zhutnění </t>
  </si>
  <si>
    <t>979999996R00</t>
  </si>
  <si>
    <t xml:space="preserve">Poplatek za skládku suti a vybouraných hmot </t>
  </si>
  <si>
    <t>M46</t>
  </si>
  <si>
    <t>Zemní práce při montážích</t>
  </si>
  <si>
    <t>M46 Zemní práce při montážích</t>
  </si>
  <si>
    <t>460510202RT1</t>
  </si>
  <si>
    <t>Žlab kabelový prefabrikovaný TK 11, neasfaltovaný včetně dodávky žlabu a poklopu</t>
  </si>
  <si>
    <t>Dopravně inženýrské opatření</t>
  </si>
  <si>
    <t>Vytýčení inženýrských sítí</t>
  </si>
  <si>
    <t>Geodetické zaměření stavby</t>
  </si>
  <si>
    <t>Dokumentace skutečného provedení stavby</t>
  </si>
  <si>
    <t>Zařízení staveniště</t>
  </si>
  <si>
    <t>Dle výběrového řízení</t>
  </si>
</sst>
</file>

<file path=xl/styles.xml><?xml version="1.0" encoding="utf-8"?>
<styleSheet xmlns="http://schemas.openxmlformats.org/spreadsheetml/2006/main">
  <numFmts count="4">
    <numFmt numFmtId="165" formatCode="0.0"/>
    <numFmt numFmtId="166" formatCode="dd/mm/yy"/>
    <numFmt numFmtId="167" formatCode="#,##0\ &quot;Kč&quot;"/>
    <numFmt numFmtId="168" formatCode="0.00000"/>
  </numFmts>
  <fonts count="19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2" fillId="0" borderId="9" xfId="0" applyFont="1" applyBorder="1" applyAlignment="1">
      <alignment horizontal="centerContinuous" vertical="top"/>
    </xf>
    <xf numFmtId="0" fontId="1" fillId="0" borderId="9" xfId="0" applyFont="1" applyBorder="1" applyAlignment="1">
      <alignment horizontal="centerContinuous"/>
    </xf>
    <xf numFmtId="0" fontId="6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left"/>
    </xf>
    <xf numFmtId="0" fontId="3" fillId="0" borderId="17" xfId="0" applyFont="1" applyBorder="1"/>
    <xf numFmtId="49" fontId="3" fillId="0" borderId="23" xfId="0" applyNumberFormat="1" applyFont="1" applyBorder="1" applyAlignment="1">
      <alignment horizontal="left"/>
    </xf>
    <xf numFmtId="0" fontId="1" fillId="0" borderId="24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3" xfId="0" applyFont="1" applyBorder="1"/>
    <xf numFmtId="0" fontId="3" fillId="0" borderId="25" xfId="0" applyFont="1" applyBorder="1" applyAlignment="1">
      <alignment horizontal="left"/>
    </xf>
    <xf numFmtId="0" fontId="6" fillId="0" borderId="24" xfId="0" applyFont="1" applyBorder="1"/>
    <xf numFmtId="49" fontId="3" fillId="0" borderId="25" xfId="0" applyNumberFormat="1" applyFont="1" applyBorder="1" applyAlignment="1">
      <alignment horizontal="left"/>
    </xf>
    <xf numFmtId="49" fontId="6" fillId="2" borderId="24" xfId="0" applyNumberFormat="1" applyFont="1" applyFill="1" applyBorder="1"/>
    <xf numFmtId="49" fontId="1" fillId="2" borderId="3" xfId="0" applyNumberFormat="1" applyFont="1" applyFill="1" applyBorder="1"/>
    <xf numFmtId="0" fontId="6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3" xfId="0" applyFont="1" applyFill="1" applyBorder="1"/>
    <xf numFmtId="3" fontId="3" fillId="0" borderId="25" xfId="0" applyNumberFormat="1" applyFont="1" applyBorder="1" applyAlignment="1">
      <alignment horizontal="left"/>
    </xf>
    <xf numFmtId="0" fontId="1" fillId="0" borderId="0" xfId="0" applyFont="1" applyFill="1"/>
    <xf numFmtId="49" fontId="6" fillId="2" borderId="26" xfId="0" applyNumberFormat="1" applyFont="1" applyFill="1" applyBorder="1"/>
    <xf numFmtId="49" fontId="1" fillId="2" borderId="5" xfId="0" applyNumberFormat="1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49" fontId="3" fillId="0" borderId="13" xfId="0" applyNumberFormat="1" applyFont="1" applyBorder="1" applyAlignment="1">
      <alignment horizontal="left"/>
    </xf>
    <xf numFmtId="0" fontId="3" fillId="0" borderId="27" xfId="0" applyFont="1" applyBorder="1"/>
    <xf numFmtId="0" fontId="3" fillId="0" borderId="1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3" xfId="0" applyNumberFormat="1" applyFont="1" applyBorder="1"/>
    <xf numFmtId="0" fontId="3" fillId="0" borderId="28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8" xfId="0" applyFont="1" applyBorder="1" applyAlignment="1">
      <alignment horizontal="left"/>
    </xf>
    <xf numFmtId="0" fontId="1" fillId="0" borderId="0" xfId="0" applyFont="1" applyBorder="1"/>
    <xf numFmtId="0" fontId="3" fillId="0" borderId="13" xfId="0" applyFont="1" applyFill="1" applyBorder="1" applyAlignment="1"/>
    <xf numFmtId="0" fontId="3" fillId="0" borderId="28" xfId="0" applyFont="1" applyFill="1" applyBorder="1" applyAlignment="1"/>
    <xf numFmtId="0" fontId="1" fillId="0" borderId="0" xfId="0" applyFont="1" applyFill="1" applyBorder="1" applyAlignment="1"/>
    <xf numFmtId="0" fontId="3" fillId="0" borderId="13" xfId="0" applyFont="1" applyBorder="1" applyAlignment="1"/>
    <xf numFmtId="0" fontId="3" fillId="0" borderId="28" xfId="0" applyFont="1" applyBorder="1" applyAlignment="1"/>
    <xf numFmtId="3" fontId="1" fillId="0" borderId="0" xfId="0" applyNumberFormat="1" applyFont="1"/>
    <xf numFmtId="0" fontId="3" fillId="0" borderId="24" xfId="0" applyFont="1" applyBorder="1"/>
    <xf numFmtId="0" fontId="3" fillId="0" borderId="13" xfId="0" applyFont="1" applyBorder="1" applyAlignment="1">
      <alignment horizontal="center"/>
    </xf>
    <xf numFmtId="0" fontId="3" fillId="0" borderId="17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2" fillId="0" borderId="30" xfId="0" applyFont="1" applyBorder="1" applyAlignment="1">
      <alignment horizontal="centerContinuous" vertical="center"/>
    </xf>
    <xf numFmtId="0" fontId="5" fillId="0" borderId="31" xfId="0" applyFont="1" applyBorder="1" applyAlignment="1">
      <alignment horizontal="centerContinuous" vertical="center"/>
    </xf>
    <xf numFmtId="0" fontId="1" fillId="0" borderId="31" xfId="0" applyFont="1" applyBorder="1" applyAlignment="1">
      <alignment horizontal="centerContinuous" vertical="center"/>
    </xf>
    <xf numFmtId="0" fontId="1" fillId="0" borderId="32" xfId="0" applyFont="1" applyBorder="1" applyAlignment="1">
      <alignment horizontal="centerContinuous" vertical="center"/>
    </xf>
    <xf numFmtId="0" fontId="6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centerContinuous"/>
    </xf>
    <xf numFmtId="0" fontId="6" fillId="2" borderId="11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0" fontId="1" fillId="0" borderId="34" xfId="0" applyFont="1" applyBorder="1"/>
    <xf numFmtId="0" fontId="1" fillId="0" borderId="19" xfId="0" applyFont="1" applyBorder="1"/>
    <xf numFmtId="3" fontId="1" fillId="0" borderId="23" xfId="0" applyNumberFormat="1" applyFont="1" applyBorder="1"/>
    <xf numFmtId="0" fontId="1" fillId="0" borderId="20" xfId="0" applyFont="1" applyBorder="1"/>
    <xf numFmtId="3" fontId="1" fillId="0" borderId="22" xfId="0" applyNumberFormat="1" applyFont="1" applyBorder="1"/>
    <xf numFmtId="0" fontId="1" fillId="0" borderId="21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5" xfId="0" applyFont="1" applyBorder="1"/>
    <xf numFmtId="0" fontId="1" fillId="0" borderId="19" xfId="0" applyFont="1" applyBorder="1" applyAlignment="1">
      <alignment shrinkToFit="1"/>
    </xf>
    <xf numFmtId="0" fontId="1" fillId="0" borderId="36" xfId="0" applyFont="1" applyBorder="1"/>
    <xf numFmtId="0" fontId="1" fillId="0" borderId="26" xfId="0" applyFont="1" applyBorder="1"/>
    <xf numFmtId="0" fontId="1" fillId="0" borderId="37" xfId="0" applyFont="1" applyBorder="1" applyAlignment="1">
      <alignment horizontal="center" shrinkToFit="1"/>
    </xf>
    <xf numFmtId="0" fontId="1" fillId="0" borderId="38" xfId="0" applyFont="1" applyBorder="1" applyAlignment="1">
      <alignment horizontal="center" shrinkToFit="1"/>
    </xf>
    <xf numFmtId="3" fontId="1" fillId="0" borderId="39" xfId="0" applyNumberFormat="1" applyFont="1" applyBorder="1"/>
    <xf numFmtId="0" fontId="1" fillId="0" borderId="37" xfId="0" applyFont="1" applyBorder="1"/>
    <xf numFmtId="3" fontId="1" fillId="0" borderId="40" xfId="0" applyNumberFormat="1" applyFont="1" applyBorder="1"/>
    <xf numFmtId="0" fontId="1" fillId="0" borderId="38" xfId="0" applyFont="1" applyBorder="1"/>
    <xf numFmtId="0" fontId="6" fillId="2" borderId="20" xfId="0" applyFont="1" applyFill="1" applyBorder="1"/>
    <xf numFmtId="0" fontId="6" fillId="2" borderId="22" xfId="0" applyFont="1" applyFill="1" applyBorder="1"/>
    <xf numFmtId="0" fontId="6" fillId="2" borderId="21" xfId="0" applyFont="1" applyFill="1" applyBorder="1"/>
    <xf numFmtId="0" fontId="6" fillId="2" borderId="41" xfId="0" applyFont="1" applyFill="1" applyBorder="1"/>
    <xf numFmtId="0" fontId="6" fillId="2" borderId="42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3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6" xfId="0" applyFont="1" applyBorder="1"/>
    <xf numFmtId="0" fontId="1" fillId="0" borderId="18" xfId="0" applyFont="1" applyBorder="1"/>
    <xf numFmtId="0" fontId="1" fillId="0" borderId="44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28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5" fillId="2" borderId="37" xfId="0" applyFont="1" applyFill="1" applyBorder="1"/>
    <xf numFmtId="0" fontId="5" fillId="2" borderId="40" xfId="0" applyFont="1" applyFill="1" applyBorder="1"/>
    <xf numFmtId="0" fontId="5" fillId="2" borderId="38" xfId="0" applyFont="1" applyFill="1" applyBorder="1"/>
    <xf numFmtId="167" fontId="5" fillId="2" borderId="45" xfId="0" applyNumberFormat="1" applyFont="1" applyFill="1" applyBorder="1" applyAlignment="1">
      <alignment horizontal="right" indent="2"/>
    </xf>
    <xf numFmtId="167" fontId="5" fillId="2" borderId="46" xfId="0" applyNumberFormat="1" applyFont="1" applyFill="1" applyBorder="1" applyAlignment="1">
      <alignment horizontal="right" indent="2"/>
    </xf>
    <xf numFmtId="0" fontId="5" fillId="0" borderId="0" xfId="0" applyFont="1"/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center"/>
    </xf>
    <xf numFmtId="0" fontId="6" fillId="0" borderId="49" xfId="1" applyFont="1" applyBorder="1"/>
    <xf numFmtId="0" fontId="1" fillId="0" borderId="49" xfId="1" applyFont="1" applyBorder="1"/>
    <xf numFmtId="0" fontId="1" fillId="0" borderId="49" xfId="1" applyFont="1" applyBorder="1" applyAlignment="1">
      <alignment horizontal="right"/>
    </xf>
    <xf numFmtId="0" fontId="1" fillId="0" borderId="50" xfId="1" applyFont="1" applyBorder="1"/>
    <xf numFmtId="0" fontId="1" fillId="0" borderId="49" xfId="0" applyNumberFormat="1" applyFont="1" applyBorder="1" applyAlignment="1">
      <alignment horizontal="left"/>
    </xf>
    <xf numFmtId="0" fontId="1" fillId="0" borderId="51" xfId="0" applyNumberFormat="1" applyFont="1" applyBorder="1"/>
    <xf numFmtId="0" fontId="1" fillId="0" borderId="52" xfId="1" applyFont="1" applyBorder="1" applyAlignment="1">
      <alignment horizontal="center"/>
    </xf>
    <xf numFmtId="0" fontId="1" fillId="0" borderId="53" xfId="1" applyFont="1" applyBorder="1" applyAlignment="1">
      <alignment horizontal="center"/>
    </xf>
    <xf numFmtId="0" fontId="6" fillId="0" borderId="54" xfId="1" applyFont="1" applyBorder="1"/>
    <xf numFmtId="0" fontId="1" fillId="0" borderId="54" xfId="1" applyFont="1" applyBorder="1"/>
    <xf numFmtId="0" fontId="1" fillId="0" borderId="54" xfId="1" applyFont="1" applyBorder="1" applyAlignment="1">
      <alignment horizontal="right"/>
    </xf>
    <xf numFmtId="0" fontId="1" fillId="0" borderId="55" xfId="1" applyFont="1" applyBorder="1" applyAlignment="1">
      <alignment horizontal="left"/>
    </xf>
    <xf numFmtId="0" fontId="1" fillId="0" borderId="54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10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57" xfId="0" applyFont="1" applyFill="1" applyBorder="1" applyAlignment="1">
      <alignment horizontal="center"/>
    </xf>
    <xf numFmtId="0" fontId="6" fillId="2" borderId="58" xfId="0" applyFont="1" applyFill="1" applyBorder="1" applyAlignment="1">
      <alignment horizontal="center"/>
    </xf>
    <xf numFmtId="3" fontId="1" fillId="0" borderId="43" xfId="0" applyNumberFormat="1" applyFont="1" applyBorder="1"/>
    <xf numFmtId="0" fontId="6" fillId="2" borderId="10" xfId="0" applyFont="1" applyFill="1" applyBorder="1"/>
    <xf numFmtId="0" fontId="6" fillId="2" borderId="11" xfId="0" applyFont="1" applyFill="1" applyBorder="1"/>
    <xf numFmtId="3" fontId="6" fillId="2" borderId="33" xfId="0" applyNumberFormat="1" applyFont="1" applyFill="1" applyBorder="1"/>
    <xf numFmtId="3" fontId="6" fillId="2" borderId="12" xfId="0" applyNumberFormat="1" applyFont="1" applyFill="1" applyBorder="1"/>
    <xf numFmtId="3" fontId="6" fillId="2" borderId="57" xfId="0" applyNumberFormat="1" applyFont="1" applyFill="1" applyBorder="1"/>
    <xf numFmtId="3" fontId="6" fillId="2" borderId="58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2" xfId="0" applyFont="1" applyFill="1" applyBorder="1"/>
    <xf numFmtId="0" fontId="6" fillId="2" borderId="60" xfId="0" applyFont="1" applyFill="1" applyBorder="1" applyAlignment="1">
      <alignment horizontal="right"/>
    </xf>
    <xf numFmtId="0" fontId="6" fillId="2" borderId="22" xfId="0" applyFont="1" applyFill="1" applyBorder="1" applyAlignment="1">
      <alignment horizontal="right"/>
    </xf>
    <xf numFmtId="0" fontId="6" fillId="2" borderId="21" xfId="0" applyFont="1" applyFill="1" applyBorder="1" applyAlignment="1">
      <alignment horizontal="center"/>
    </xf>
    <xf numFmtId="4" fontId="4" fillId="2" borderId="22" xfId="0" applyNumberFormat="1" applyFont="1" applyFill="1" applyBorder="1" applyAlignment="1">
      <alignment horizontal="right"/>
    </xf>
    <xf numFmtId="4" fontId="4" fillId="2" borderId="42" xfId="0" applyNumberFormat="1" applyFont="1" applyFill="1" applyBorder="1" applyAlignment="1">
      <alignment horizontal="right"/>
    </xf>
    <xf numFmtId="0" fontId="1" fillId="0" borderId="29" xfId="0" applyFont="1" applyBorder="1"/>
    <xf numFmtId="3" fontId="1" fillId="0" borderId="35" xfId="0" applyNumberFormat="1" applyFont="1" applyBorder="1" applyAlignment="1">
      <alignment horizontal="right"/>
    </xf>
    <xf numFmtId="165" fontId="1" fillId="0" borderId="13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4" fontId="1" fillId="0" borderId="19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0" fontId="1" fillId="2" borderId="37" xfId="0" applyFont="1" applyFill="1" applyBorder="1"/>
    <xf numFmtId="0" fontId="6" fillId="2" borderId="40" xfId="0" applyFont="1" applyFill="1" applyBorder="1"/>
    <xf numFmtId="0" fontId="1" fillId="2" borderId="40" xfId="0" applyFont="1" applyFill="1" applyBorder="1"/>
    <xf numFmtId="4" fontId="1" fillId="2" borderId="46" xfId="0" applyNumberFormat="1" applyFont="1" applyFill="1" applyBorder="1"/>
    <xf numFmtId="4" fontId="1" fillId="2" borderId="37" xfId="0" applyNumberFormat="1" applyFont="1" applyFill="1" applyBorder="1"/>
    <xf numFmtId="4" fontId="1" fillId="2" borderId="40" xfId="0" applyNumberFormat="1" applyFont="1" applyFill="1" applyBorder="1"/>
    <xf numFmtId="3" fontId="6" fillId="2" borderId="40" xfId="0" applyNumberFormat="1" applyFont="1" applyFill="1" applyBorder="1" applyAlignment="1">
      <alignment horizontal="right"/>
    </xf>
    <xf numFmtId="3" fontId="6" fillId="2" borderId="46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9" fillId="0" borderId="0" xfId="1" applyFont="1" applyAlignment="1">
      <alignment horizontal="center"/>
    </xf>
    <xf numFmtId="0" fontId="1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3" fillId="0" borderId="50" xfId="1" applyFont="1" applyBorder="1" applyAlignment="1">
      <alignment horizontal="right"/>
    </xf>
    <xf numFmtId="0" fontId="1" fillId="0" borderId="49" xfId="1" applyFont="1" applyBorder="1" applyAlignment="1">
      <alignment horizontal="left"/>
    </xf>
    <xf numFmtId="0" fontId="1" fillId="0" borderId="51" xfId="1" applyFont="1" applyBorder="1"/>
    <xf numFmtId="49" fontId="1" fillId="0" borderId="52" xfId="1" applyNumberFormat="1" applyFont="1" applyBorder="1" applyAlignment="1">
      <alignment horizontal="center"/>
    </xf>
    <xf numFmtId="0" fontId="1" fillId="0" borderId="55" xfId="1" applyFont="1" applyBorder="1" applyAlignment="1">
      <alignment horizontal="center" shrinkToFit="1"/>
    </xf>
    <xf numFmtId="0" fontId="1" fillId="0" borderId="54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 wrapText="1"/>
    </xf>
    <xf numFmtId="0" fontId="6" fillId="0" borderId="15" xfId="1" applyFont="1" applyBorder="1" applyAlignment="1">
      <alignment horizontal="center"/>
    </xf>
    <xf numFmtId="49" fontId="6" fillId="0" borderId="15" xfId="1" applyNumberFormat="1" applyFont="1" applyBorder="1" applyAlignment="1">
      <alignment horizontal="left"/>
    </xf>
    <xf numFmtId="0" fontId="6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2" fillId="0" borderId="0" xfId="1" applyFont="1"/>
    <xf numFmtId="0" fontId="7" fillId="0" borderId="14" xfId="1" applyFont="1" applyBorder="1" applyAlignment="1">
      <alignment horizontal="center" vertical="top"/>
    </xf>
    <xf numFmtId="49" fontId="7" fillId="0" borderId="14" xfId="1" applyNumberFormat="1" applyFont="1" applyBorder="1" applyAlignment="1">
      <alignment horizontal="left" vertical="top"/>
    </xf>
    <xf numFmtId="0" fontId="7" fillId="0" borderId="14" xfId="1" applyFont="1" applyBorder="1" applyAlignment="1">
      <alignment vertical="top" wrapText="1"/>
    </xf>
    <xf numFmtId="49" fontId="7" fillId="0" borderId="14" xfId="1" applyNumberFormat="1" applyFont="1" applyBorder="1" applyAlignment="1">
      <alignment horizontal="center" shrinkToFit="1"/>
    </xf>
    <xf numFmtId="4" fontId="7" fillId="0" borderId="14" xfId="1" applyNumberFormat="1" applyFont="1" applyBorder="1" applyAlignment="1">
      <alignment horizontal="right"/>
    </xf>
    <xf numFmtId="4" fontId="7" fillId="0" borderId="14" xfId="1" applyNumberFormat="1" applyFont="1" applyBorder="1"/>
    <xf numFmtId="168" fontId="7" fillId="0" borderId="14" xfId="1" applyNumberFormat="1" applyFont="1" applyBorder="1"/>
    <xf numFmtId="4" fontId="7" fillId="0" borderId="8" xfId="1" applyNumberFormat="1" applyFont="1" applyBorder="1"/>
    <xf numFmtId="0" fontId="3" fillId="0" borderId="15" xfId="1" applyFont="1" applyBorder="1" applyAlignment="1">
      <alignment horizontal="center"/>
    </xf>
    <xf numFmtId="4" fontId="1" fillId="0" borderId="5" xfId="1" applyNumberFormat="1" applyFont="1" applyBorder="1"/>
    <xf numFmtId="0" fontId="13" fillId="0" borderId="0" xfId="1" applyFont="1" applyAlignment="1">
      <alignment wrapText="1"/>
    </xf>
    <xf numFmtId="49" fontId="3" fillId="0" borderId="15" xfId="1" applyNumberFormat="1" applyFont="1" applyBorder="1" applyAlignment="1">
      <alignment horizontal="right"/>
    </xf>
    <xf numFmtId="49" fontId="14" fillId="3" borderId="61" xfId="1" applyNumberFormat="1" applyFont="1" applyFill="1" applyBorder="1" applyAlignment="1">
      <alignment horizontal="left" wrapText="1"/>
    </xf>
    <xf numFmtId="49" fontId="15" fillId="0" borderId="62" xfId="0" applyNumberFormat="1" applyFont="1" applyBorder="1" applyAlignment="1">
      <alignment horizontal="left" wrapText="1"/>
    </xf>
    <xf numFmtId="4" fontId="14" fillId="3" borderId="63" xfId="1" applyNumberFormat="1" applyFont="1" applyFill="1" applyBorder="1" applyAlignment="1">
      <alignment horizontal="right" wrapText="1"/>
    </xf>
    <xf numFmtId="0" fontId="14" fillId="3" borderId="4" xfId="1" applyFont="1" applyFill="1" applyBorder="1" applyAlignment="1">
      <alignment horizontal="left" wrapText="1"/>
    </xf>
    <xf numFmtId="0" fontId="14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3" xfId="1" applyFont="1" applyFill="1" applyBorder="1" applyAlignment="1">
      <alignment horizontal="center"/>
    </xf>
    <xf numFmtId="49" fontId="16" fillId="2" borderId="13" xfId="1" applyNumberFormat="1" applyFont="1" applyFill="1" applyBorder="1" applyAlignment="1">
      <alignment horizontal="left"/>
    </xf>
    <xf numFmtId="0" fontId="16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6" fillId="2" borderId="13" xfId="1" applyNumberFormat="1" applyFont="1" applyFill="1" applyBorder="1"/>
    <xf numFmtId="0" fontId="1" fillId="2" borderId="2" xfId="1" applyFont="1" applyFill="1" applyBorder="1"/>
    <xf numFmtId="4" fontId="6" fillId="2" borderId="3" xfId="1" applyNumberFormat="1" applyFont="1" applyFill="1" applyBorder="1"/>
    <xf numFmtId="3" fontId="1" fillId="0" borderId="0" xfId="1" applyNumberFormat="1" applyFont="1"/>
    <xf numFmtId="0" fontId="17" fillId="0" borderId="0" xfId="1" applyFont="1" applyAlignment="1"/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6" xfId="0" applyNumberFormat="1" applyFont="1" applyBorder="1"/>
    <xf numFmtId="3" fontId="1" fillId="0" borderId="5" xfId="0" applyNumberFormat="1" applyFont="1" applyBorder="1"/>
    <xf numFmtId="3" fontId="1" fillId="0" borderId="15" xfId="0" applyNumberFormat="1" applyFont="1" applyBorder="1"/>
    <xf numFmtId="3" fontId="1" fillId="0" borderId="59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abSelected="1" workbookViewId="0">
      <selection sqref="A1:G1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6" t="s">
        <v>79</v>
      </c>
      <c r="B1" s="7"/>
      <c r="C1" s="7"/>
      <c r="D1" s="7"/>
      <c r="E1" s="7"/>
      <c r="F1" s="7"/>
      <c r="G1" s="7"/>
    </row>
    <row r="2" spans="1:57" ht="12.75" customHeight="1">
      <c r="A2" s="8" t="s">
        <v>9</v>
      </c>
      <c r="B2" s="9"/>
      <c r="C2" s="10" t="s">
        <v>84</v>
      </c>
      <c r="D2" s="10" t="s">
        <v>82</v>
      </c>
      <c r="E2" s="9"/>
      <c r="F2" s="11" t="s">
        <v>10</v>
      </c>
      <c r="G2" s="12"/>
    </row>
    <row r="3" spans="1:57" ht="3" hidden="1" customHeight="1">
      <c r="A3" s="13"/>
      <c r="B3" s="14"/>
      <c r="C3" s="15"/>
      <c r="D3" s="15"/>
      <c r="E3" s="14"/>
      <c r="F3" s="16"/>
      <c r="G3" s="17"/>
    </row>
    <row r="4" spans="1:57" ht="12" customHeight="1">
      <c r="A4" s="18" t="s">
        <v>11</v>
      </c>
      <c r="B4" s="14"/>
      <c r="C4" s="15"/>
      <c r="D4" s="15"/>
      <c r="E4" s="14"/>
      <c r="F4" s="16" t="s">
        <v>12</v>
      </c>
      <c r="G4" s="19"/>
    </row>
    <row r="5" spans="1:57" ht="12.95" customHeight="1">
      <c r="A5" s="20" t="s">
        <v>84</v>
      </c>
      <c r="B5" s="21"/>
      <c r="C5" s="22" t="s">
        <v>82</v>
      </c>
      <c r="D5" s="23"/>
      <c r="E5" s="24"/>
      <c r="F5" s="16" t="s">
        <v>13</v>
      </c>
      <c r="G5" s="17"/>
    </row>
    <row r="6" spans="1:57" ht="12.95" customHeight="1">
      <c r="A6" s="18" t="s">
        <v>14</v>
      </c>
      <c r="B6" s="14"/>
      <c r="C6" s="15"/>
      <c r="D6" s="15"/>
      <c r="E6" s="14"/>
      <c r="F6" s="25" t="s">
        <v>15</v>
      </c>
      <c r="G6" s="26"/>
      <c r="O6" s="27"/>
    </row>
    <row r="7" spans="1:57" ht="12.95" customHeight="1">
      <c r="A7" s="28" t="s">
        <v>81</v>
      </c>
      <c r="B7" s="29"/>
      <c r="C7" s="30" t="s">
        <v>82</v>
      </c>
      <c r="D7" s="31"/>
      <c r="E7" s="31"/>
      <c r="F7" s="32" t="s">
        <v>16</v>
      </c>
      <c r="G7" s="26">
        <f>IF(G6=0,,ROUND((F30+F32)/G6,1))</f>
        <v>0</v>
      </c>
    </row>
    <row r="8" spans="1:57">
      <c r="A8" s="33" t="s">
        <v>17</v>
      </c>
      <c r="B8" s="16"/>
      <c r="C8" s="34"/>
      <c r="D8" s="34"/>
      <c r="E8" s="35"/>
      <c r="F8" s="36" t="s">
        <v>18</v>
      </c>
      <c r="G8" s="37"/>
      <c r="H8" s="38"/>
      <c r="I8" s="39"/>
    </row>
    <row r="9" spans="1:57">
      <c r="A9" s="33" t="s">
        <v>19</v>
      </c>
      <c r="B9" s="16"/>
      <c r="C9" s="34"/>
      <c r="D9" s="34"/>
      <c r="E9" s="35"/>
      <c r="F9" s="16"/>
      <c r="G9" s="40"/>
      <c r="H9" s="41"/>
    </row>
    <row r="10" spans="1:57">
      <c r="A10" s="33" t="s">
        <v>20</v>
      </c>
      <c r="B10" s="16"/>
      <c r="C10" s="34"/>
      <c r="D10" s="34"/>
      <c r="E10" s="34"/>
      <c r="F10" s="42"/>
      <c r="G10" s="43"/>
      <c r="H10" s="44"/>
    </row>
    <row r="11" spans="1:57" ht="13.5" customHeight="1">
      <c r="A11" s="33" t="s">
        <v>21</v>
      </c>
      <c r="B11" s="16"/>
      <c r="C11" s="34" t="s">
        <v>297</v>
      </c>
      <c r="D11" s="34"/>
      <c r="E11" s="34"/>
      <c r="F11" s="45" t="s">
        <v>22</v>
      </c>
      <c r="G11" s="46"/>
      <c r="H11" s="41"/>
      <c r="BA11" s="47"/>
      <c r="BB11" s="47"/>
      <c r="BC11" s="47"/>
      <c r="BD11" s="47"/>
      <c r="BE11" s="47"/>
    </row>
    <row r="12" spans="1:57" ht="12.75" customHeight="1">
      <c r="A12" s="48" t="s">
        <v>23</v>
      </c>
      <c r="B12" s="14"/>
      <c r="C12" s="49"/>
      <c r="D12" s="49"/>
      <c r="E12" s="49"/>
      <c r="F12" s="50" t="s">
        <v>24</v>
      </c>
      <c r="G12" s="51"/>
      <c r="H12" s="41"/>
    </row>
    <row r="13" spans="1:57" ht="28.5" customHeight="1" thickBot="1">
      <c r="A13" s="52" t="s">
        <v>25</v>
      </c>
      <c r="B13" s="53"/>
      <c r="C13" s="53"/>
      <c r="D13" s="53"/>
      <c r="E13" s="54"/>
      <c r="F13" s="54"/>
      <c r="G13" s="55"/>
      <c r="H13" s="41"/>
    </row>
    <row r="14" spans="1:57" ht="17.25" customHeight="1" thickBot="1">
      <c r="A14" s="56" t="s">
        <v>26</v>
      </c>
      <c r="B14" s="57"/>
      <c r="C14" s="58"/>
      <c r="D14" s="59" t="s">
        <v>27</v>
      </c>
      <c r="E14" s="60"/>
      <c r="F14" s="60"/>
      <c r="G14" s="58"/>
    </row>
    <row r="15" spans="1:57" ht="15.95" customHeight="1">
      <c r="A15" s="61"/>
      <c r="B15" s="62" t="s">
        <v>28</v>
      </c>
      <c r="C15" s="63">
        <f>'SO01 SO01 Rek'!E15</f>
        <v>0</v>
      </c>
      <c r="D15" s="64" t="str">
        <f>'SO01 SO01 Rek'!A20</f>
        <v>Dopravně inženýrské opatření</v>
      </c>
      <c r="E15" s="65"/>
      <c r="F15" s="66"/>
      <c r="G15" s="63">
        <f>'SO01 SO01 Rek'!I20</f>
        <v>0</v>
      </c>
    </row>
    <row r="16" spans="1:57" ht="15.95" customHeight="1">
      <c r="A16" s="61" t="s">
        <v>29</v>
      </c>
      <c r="B16" s="62" t="s">
        <v>30</v>
      </c>
      <c r="C16" s="63">
        <f>'SO01 SO01 Rek'!F15</f>
        <v>0</v>
      </c>
      <c r="D16" s="13" t="str">
        <f>'SO01 SO01 Rek'!A21</f>
        <v>Vytýčení inženýrských sítí</v>
      </c>
      <c r="E16" s="67"/>
      <c r="F16" s="68"/>
      <c r="G16" s="63">
        <f>'SO01 SO01 Rek'!I21</f>
        <v>0</v>
      </c>
    </row>
    <row r="17" spans="1:7" ht="15.95" customHeight="1">
      <c r="A17" s="61" t="s">
        <v>31</v>
      </c>
      <c r="B17" s="62" t="s">
        <v>32</v>
      </c>
      <c r="C17" s="63">
        <f>'SO01 SO01 Rek'!H15</f>
        <v>0</v>
      </c>
      <c r="D17" s="13" t="str">
        <f>'SO01 SO01 Rek'!A22</f>
        <v>Geodetické zaměření stavby</v>
      </c>
      <c r="E17" s="67"/>
      <c r="F17" s="68"/>
      <c r="G17" s="63">
        <f>'SO01 SO01 Rek'!I22</f>
        <v>0</v>
      </c>
    </row>
    <row r="18" spans="1:7" ht="15.95" customHeight="1">
      <c r="A18" s="69" t="s">
        <v>33</v>
      </c>
      <c r="B18" s="70" t="s">
        <v>34</v>
      </c>
      <c r="C18" s="63">
        <f>'SO01 SO01 Rek'!G15</f>
        <v>0</v>
      </c>
      <c r="D18" s="13" t="str">
        <f>'SO01 SO01 Rek'!A23</f>
        <v>Dokumentace skutečného provedení stavby</v>
      </c>
      <c r="E18" s="67"/>
      <c r="F18" s="68"/>
      <c r="G18" s="63">
        <f>'SO01 SO01 Rek'!I23</f>
        <v>0</v>
      </c>
    </row>
    <row r="19" spans="1:7" ht="15.95" customHeight="1">
      <c r="A19" s="71" t="s">
        <v>35</v>
      </c>
      <c r="B19" s="62"/>
      <c r="C19" s="63">
        <f>SUM(C15:C18)</f>
        <v>0</v>
      </c>
      <c r="D19" s="13" t="str">
        <f>'SO01 SO01 Rek'!A24</f>
        <v>Zařízení staveniště</v>
      </c>
      <c r="E19" s="67"/>
      <c r="F19" s="68"/>
      <c r="G19" s="63">
        <f>'SO01 SO01 Rek'!I24</f>
        <v>0</v>
      </c>
    </row>
    <row r="20" spans="1:7" ht="15.95" customHeight="1">
      <c r="A20" s="71"/>
      <c r="B20" s="62"/>
      <c r="C20" s="63"/>
      <c r="D20" s="13"/>
      <c r="E20" s="67"/>
      <c r="F20" s="68"/>
      <c r="G20" s="63"/>
    </row>
    <row r="21" spans="1:7" ht="15.95" customHeight="1">
      <c r="A21" s="71" t="s">
        <v>8</v>
      </c>
      <c r="B21" s="62"/>
      <c r="C21" s="63">
        <f>'SO01 SO01 Rek'!I15</f>
        <v>0</v>
      </c>
      <c r="D21" s="13"/>
      <c r="E21" s="67"/>
      <c r="F21" s="68"/>
      <c r="G21" s="63"/>
    </row>
    <row r="22" spans="1:7" ht="15.95" customHeight="1">
      <c r="A22" s="72" t="s">
        <v>36</v>
      </c>
      <c r="B22" s="41"/>
      <c r="C22" s="63">
        <f>C19+C21</f>
        <v>0</v>
      </c>
      <c r="D22" s="13" t="s">
        <v>37</v>
      </c>
      <c r="E22" s="67"/>
      <c r="F22" s="68"/>
      <c r="G22" s="63">
        <f>G23-SUM(G15:G21)</f>
        <v>0</v>
      </c>
    </row>
    <row r="23" spans="1:7" ht="15.95" customHeight="1" thickBot="1">
      <c r="A23" s="73" t="s">
        <v>38</v>
      </c>
      <c r="B23" s="74"/>
      <c r="C23" s="75">
        <f>C22+G23</f>
        <v>0</v>
      </c>
      <c r="D23" s="76" t="s">
        <v>39</v>
      </c>
      <c r="E23" s="77"/>
      <c r="F23" s="78"/>
      <c r="G23" s="63">
        <f>'SO01 SO01 Rek'!H25</f>
        <v>0</v>
      </c>
    </row>
    <row r="24" spans="1:7">
      <c r="A24" s="79" t="s">
        <v>40</v>
      </c>
      <c r="B24" s="80"/>
      <c r="C24" s="81"/>
      <c r="D24" s="80" t="s">
        <v>41</v>
      </c>
      <c r="E24" s="80"/>
      <c r="F24" s="82" t="s">
        <v>42</v>
      </c>
      <c r="G24" s="83"/>
    </row>
    <row r="25" spans="1:7">
      <c r="A25" s="72" t="s">
        <v>43</v>
      </c>
      <c r="B25" s="41"/>
      <c r="C25" s="84"/>
      <c r="D25" s="41" t="s">
        <v>43</v>
      </c>
      <c r="F25" s="85" t="s">
        <v>43</v>
      </c>
      <c r="G25" s="86"/>
    </row>
    <row r="26" spans="1:7" ht="37.5" customHeight="1">
      <c r="A26" s="72" t="s">
        <v>44</v>
      </c>
      <c r="B26" s="87"/>
      <c r="C26" s="84"/>
      <c r="D26" s="41" t="s">
        <v>44</v>
      </c>
      <c r="F26" s="85" t="s">
        <v>44</v>
      </c>
      <c r="G26" s="86"/>
    </row>
    <row r="27" spans="1:7">
      <c r="A27" s="72"/>
      <c r="B27" s="88"/>
      <c r="C27" s="84"/>
      <c r="D27" s="41"/>
      <c r="F27" s="85"/>
      <c r="G27" s="86"/>
    </row>
    <row r="28" spans="1:7">
      <c r="A28" s="72" t="s">
        <v>45</v>
      </c>
      <c r="B28" s="41"/>
      <c r="C28" s="84"/>
      <c r="D28" s="85" t="s">
        <v>46</v>
      </c>
      <c r="E28" s="84"/>
      <c r="F28" s="89" t="s">
        <v>46</v>
      </c>
      <c r="G28" s="86"/>
    </row>
    <row r="29" spans="1:7" ht="69" customHeight="1">
      <c r="A29" s="72"/>
      <c r="B29" s="41"/>
      <c r="C29" s="90"/>
      <c r="D29" s="91"/>
      <c r="E29" s="90"/>
      <c r="F29" s="41"/>
      <c r="G29" s="86"/>
    </row>
    <row r="30" spans="1:7">
      <c r="A30" s="92" t="s">
        <v>2</v>
      </c>
      <c r="B30" s="93"/>
      <c r="C30" s="94">
        <v>21</v>
      </c>
      <c r="D30" s="93" t="s">
        <v>47</v>
      </c>
      <c r="E30" s="95"/>
      <c r="F30" s="96">
        <f>C23-F32</f>
        <v>0</v>
      </c>
      <c r="G30" s="97"/>
    </row>
    <row r="31" spans="1:7">
      <c r="A31" s="92" t="s">
        <v>48</v>
      </c>
      <c r="B31" s="93"/>
      <c r="C31" s="94">
        <f>C30</f>
        <v>21</v>
      </c>
      <c r="D31" s="93" t="s">
        <v>49</v>
      </c>
      <c r="E31" s="95"/>
      <c r="F31" s="96">
        <f>ROUND(PRODUCT(F30,C31/100),0)</f>
        <v>0</v>
      </c>
      <c r="G31" s="97"/>
    </row>
    <row r="32" spans="1:7">
      <c r="A32" s="92" t="s">
        <v>2</v>
      </c>
      <c r="B32" s="93"/>
      <c r="C32" s="94">
        <v>0</v>
      </c>
      <c r="D32" s="93" t="s">
        <v>49</v>
      </c>
      <c r="E32" s="95"/>
      <c r="F32" s="96">
        <v>0</v>
      </c>
      <c r="G32" s="97"/>
    </row>
    <row r="33" spans="1:8">
      <c r="A33" s="92" t="s">
        <v>48</v>
      </c>
      <c r="B33" s="98"/>
      <c r="C33" s="99">
        <f>C32</f>
        <v>0</v>
      </c>
      <c r="D33" s="93" t="s">
        <v>49</v>
      </c>
      <c r="E33" s="68"/>
      <c r="F33" s="96">
        <f>ROUND(PRODUCT(F32,C33/100),0)</f>
        <v>0</v>
      </c>
      <c r="G33" s="97"/>
    </row>
    <row r="34" spans="1:8" s="105" customFormat="1" ht="19.5" customHeight="1" thickBot="1">
      <c r="A34" s="100" t="s">
        <v>50</v>
      </c>
      <c r="B34" s="101"/>
      <c r="C34" s="101"/>
      <c r="D34" s="101"/>
      <c r="E34" s="102"/>
      <c r="F34" s="103">
        <f>ROUND(SUM(F30:F33),0)</f>
        <v>0</v>
      </c>
      <c r="G34" s="104"/>
    </row>
    <row r="36" spans="1:8">
      <c r="A36" s="2" t="s">
        <v>51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>
      <c r="A37" s="2"/>
      <c r="B37" s="106"/>
      <c r="C37" s="106"/>
      <c r="D37" s="106"/>
      <c r="E37" s="106"/>
      <c r="F37" s="106"/>
      <c r="G37" s="106"/>
      <c r="H37" s="1" t="s">
        <v>0</v>
      </c>
    </row>
    <row r="38" spans="1:8" ht="12.75" customHeight="1">
      <c r="A38" s="107"/>
      <c r="B38" s="106"/>
      <c r="C38" s="106"/>
      <c r="D38" s="106"/>
      <c r="E38" s="106"/>
      <c r="F38" s="106"/>
      <c r="G38" s="106"/>
      <c r="H38" s="1" t="s">
        <v>0</v>
      </c>
    </row>
    <row r="39" spans="1:8">
      <c r="A39" s="107"/>
      <c r="B39" s="106"/>
      <c r="C39" s="106"/>
      <c r="D39" s="106"/>
      <c r="E39" s="106"/>
      <c r="F39" s="106"/>
      <c r="G39" s="106"/>
      <c r="H39" s="1" t="s">
        <v>0</v>
      </c>
    </row>
    <row r="40" spans="1:8">
      <c r="A40" s="107"/>
      <c r="B40" s="106"/>
      <c r="C40" s="106"/>
      <c r="D40" s="106"/>
      <c r="E40" s="106"/>
      <c r="F40" s="106"/>
      <c r="G40" s="106"/>
      <c r="H40" s="1" t="s">
        <v>0</v>
      </c>
    </row>
    <row r="41" spans="1:8">
      <c r="A41" s="107"/>
      <c r="B41" s="106"/>
      <c r="C41" s="106"/>
      <c r="D41" s="106"/>
      <c r="E41" s="106"/>
      <c r="F41" s="106"/>
      <c r="G41" s="106"/>
      <c r="H41" s="1" t="s">
        <v>0</v>
      </c>
    </row>
    <row r="42" spans="1:8">
      <c r="A42" s="107"/>
      <c r="B42" s="106"/>
      <c r="C42" s="106"/>
      <c r="D42" s="106"/>
      <c r="E42" s="106"/>
      <c r="F42" s="106"/>
      <c r="G42" s="106"/>
      <c r="H42" s="1" t="s">
        <v>0</v>
      </c>
    </row>
    <row r="43" spans="1:8">
      <c r="A43" s="107"/>
      <c r="B43" s="106"/>
      <c r="C43" s="106"/>
      <c r="D43" s="106"/>
      <c r="E43" s="106"/>
      <c r="F43" s="106"/>
      <c r="G43" s="106"/>
      <c r="H43" s="1" t="s">
        <v>0</v>
      </c>
    </row>
    <row r="44" spans="1:8" ht="12.75" customHeight="1">
      <c r="A44" s="107"/>
      <c r="B44" s="106"/>
      <c r="C44" s="106"/>
      <c r="D44" s="106"/>
      <c r="E44" s="106"/>
      <c r="F44" s="106"/>
      <c r="G44" s="106"/>
      <c r="H44" s="1" t="s">
        <v>0</v>
      </c>
    </row>
    <row r="45" spans="1:8" ht="12.75" customHeight="1">
      <c r="A45" s="107"/>
      <c r="B45" s="106"/>
      <c r="C45" s="106"/>
      <c r="D45" s="106"/>
      <c r="E45" s="106"/>
      <c r="F45" s="106"/>
      <c r="G45" s="106"/>
      <c r="H45" s="1" t="s">
        <v>0</v>
      </c>
    </row>
    <row r="46" spans="1:8">
      <c r="B46" s="108"/>
      <c r="C46" s="108"/>
      <c r="D46" s="108"/>
      <c r="E46" s="108"/>
      <c r="F46" s="108"/>
      <c r="G46" s="108"/>
    </row>
    <row r="47" spans="1:8">
      <c r="B47" s="108"/>
      <c r="C47" s="108"/>
      <c r="D47" s="108"/>
      <c r="E47" s="108"/>
      <c r="F47" s="108"/>
      <c r="G47" s="108"/>
    </row>
    <row r="48" spans="1:8">
      <c r="B48" s="108"/>
      <c r="C48" s="108"/>
      <c r="D48" s="108"/>
      <c r="E48" s="108"/>
      <c r="F48" s="108"/>
      <c r="G48" s="108"/>
    </row>
    <row r="49" spans="2:7">
      <c r="B49" s="108"/>
      <c r="C49" s="108"/>
      <c r="D49" s="108"/>
      <c r="E49" s="108"/>
      <c r="F49" s="108"/>
      <c r="G49" s="108"/>
    </row>
    <row r="50" spans="2:7">
      <c r="B50" s="108"/>
      <c r="C50" s="108"/>
      <c r="D50" s="108"/>
      <c r="E50" s="108"/>
      <c r="F50" s="108"/>
      <c r="G50" s="108"/>
    </row>
    <row r="51" spans="2:7">
      <c r="B51" s="108"/>
      <c r="C51" s="108"/>
      <c r="D51" s="108"/>
      <c r="E51" s="108"/>
      <c r="F51" s="108"/>
      <c r="G51" s="108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109" t="s">
        <v>1</v>
      </c>
      <c r="B1" s="110"/>
      <c r="C1" s="111" t="s">
        <v>83</v>
      </c>
      <c r="D1" s="112"/>
      <c r="E1" s="113"/>
      <c r="F1" s="112"/>
      <c r="G1" s="114" t="s">
        <v>52</v>
      </c>
      <c r="H1" s="115" t="s">
        <v>84</v>
      </c>
      <c r="I1" s="116"/>
    </row>
    <row r="2" spans="1:9" ht="13.5" thickBot="1">
      <c r="A2" s="117" t="s">
        <v>53</v>
      </c>
      <c r="B2" s="118"/>
      <c r="C2" s="119" t="s">
        <v>85</v>
      </c>
      <c r="D2" s="120"/>
      <c r="E2" s="121"/>
      <c r="F2" s="120"/>
      <c r="G2" s="122" t="s">
        <v>82</v>
      </c>
      <c r="H2" s="123"/>
      <c r="I2" s="124"/>
    </row>
    <row r="3" spans="1:9" ht="13.5" thickTop="1">
      <c r="F3" s="41"/>
    </row>
    <row r="4" spans="1:9" ht="19.5" customHeight="1">
      <c r="A4" s="125" t="s">
        <v>54</v>
      </c>
      <c r="B4" s="126"/>
      <c r="C4" s="126"/>
      <c r="D4" s="126"/>
      <c r="E4" s="127"/>
      <c r="F4" s="126"/>
      <c r="G4" s="126"/>
      <c r="H4" s="126"/>
      <c r="I4" s="126"/>
    </row>
    <row r="5" spans="1:9" ht="13.5" thickBot="1"/>
    <row r="6" spans="1:9" s="41" customFormat="1" ht="13.5" thickBot="1">
      <c r="A6" s="128"/>
      <c r="B6" s="129" t="s">
        <v>55</v>
      </c>
      <c r="C6" s="129"/>
      <c r="D6" s="130"/>
      <c r="E6" s="131" t="s">
        <v>4</v>
      </c>
      <c r="F6" s="132" t="s">
        <v>5</v>
      </c>
      <c r="G6" s="132" t="s">
        <v>6</v>
      </c>
      <c r="H6" s="132" t="s">
        <v>7</v>
      </c>
      <c r="I6" s="133" t="s">
        <v>8</v>
      </c>
    </row>
    <row r="7" spans="1:9" s="41" customFormat="1">
      <c r="A7" s="230" t="str">
        <f>'SO01 SO01 Pol'!B7</f>
        <v>1</v>
      </c>
      <c r="B7" s="5" t="str">
        <f>'SO01 SO01 Pol'!C7</f>
        <v>Zemní práce</v>
      </c>
      <c r="D7" s="134"/>
      <c r="E7" s="231">
        <f>'SO01 SO01 Pol'!BA78</f>
        <v>0</v>
      </c>
      <c r="F7" s="232">
        <f>'SO01 SO01 Pol'!BB78</f>
        <v>0</v>
      </c>
      <c r="G7" s="232">
        <f>'SO01 SO01 Pol'!BC78</f>
        <v>0</v>
      </c>
      <c r="H7" s="232">
        <f>'SO01 SO01 Pol'!BD78</f>
        <v>0</v>
      </c>
      <c r="I7" s="233">
        <f>'SO01 SO01 Pol'!BE78</f>
        <v>0</v>
      </c>
    </row>
    <row r="8" spans="1:9" s="41" customFormat="1">
      <c r="A8" s="230" t="str">
        <f>'SO01 SO01 Pol'!B79</f>
        <v>5</v>
      </c>
      <c r="B8" s="5" t="str">
        <f>'SO01 SO01 Pol'!C79</f>
        <v>Komunikace</v>
      </c>
      <c r="D8" s="134"/>
      <c r="E8" s="231">
        <f>'SO01 SO01 Pol'!BA124</f>
        <v>0</v>
      </c>
      <c r="F8" s="232">
        <f>'SO01 SO01 Pol'!BB124</f>
        <v>0</v>
      </c>
      <c r="G8" s="232">
        <f>'SO01 SO01 Pol'!BC124</f>
        <v>0</v>
      </c>
      <c r="H8" s="232">
        <f>'SO01 SO01 Pol'!BD124</f>
        <v>0</v>
      </c>
      <c r="I8" s="233">
        <f>'SO01 SO01 Pol'!BE124</f>
        <v>0</v>
      </c>
    </row>
    <row r="9" spans="1:9" s="41" customFormat="1">
      <c r="A9" s="230" t="str">
        <f>'SO01 SO01 Pol'!B125</f>
        <v>91</v>
      </c>
      <c r="B9" s="5" t="str">
        <f>'SO01 SO01 Pol'!C125</f>
        <v>Doplňující práce na komunikaci</v>
      </c>
      <c r="D9" s="134"/>
      <c r="E9" s="231">
        <f>'SO01 SO01 Pol'!BA156</f>
        <v>0</v>
      </c>
      <c r="F9" s="232">
        <f>'SO01 SO01 Pol'!BB156</f>
        <v>0</v>
      </c>
      <c r="G9" s="232">
        <f>'SO01 SO01 Pol'!BC156</f>
        <v>0</v>
      </c>
      <c r="H9" s="232">
        <f>'SO01 SO01 Pol'!BD156</f>
        <v>0</v>
      </c>
      <c r="I9" s="233">
        <f>'SO01 SO01 Pol'!BE156</f>
        <v>0</v>
      </c>
    </row>
    <row r="10" spans="1:9" s="41" customFormat="1">
      <c r="A10" s="230" t="str">
        <f>'SO01 SO01 Pol'!B157</f>
        <v>96</v>
      </c>
      <c r="B10" s="5" t="str">
        <f>'SO01 SO01 Pol'!C157</f>
        <v>Bourání konstrukcí</v>
      </c>
      <c r="D10" s="134"/>
      <c r="E10" s="231">
        <f>'SO01 SO01 Pol'!BA165</f>
        <v>0</v>
      </c>
      <c r="F10" s="232">
        <f>'SO01 SO01 Pol'!BB165</f>
        <v>0</v>
      </c>
      <c r="G10" s="232">
        <f>'SO01 SO01 Pol'!BC165</f>
        <v>0</v>
      </c>
      <c r="H10" s="232">
        <f>'SO01 SO01 Pol'!BD165</f>
        <v>0</v>
      </c>
      <c r="I10" s="233">
        <f>'SO01 SO01 Pol'!BE165</f>
        <v>0</v>
      </c>
    </row>
    <row r="11" spans="1:9" s="41" customFormat="1">
      <c r="A11" s="230" t="str">
        <f>'SO01 SO01 Pol'!B166</f>
        <v>97</v>
      </c>
      <c r="B11" s="5" t="str">
        <f>'SO01 SO01 Pol'!C166</f>
        <v>Prorážení otvorů</v>
      </c>
      <c r="D11" s="134"/>
      <c r="E11" s="231">
        <f>'SO01 SO01 Pol'!BA168</f>
        <v>0</v>
      </c>
      <c r="F11" s="232">
        <f>'SO01 SO01 Pol'!BB168</f>
        <v>0</v>
      </c>
      <c r="G11" s="232">
        <f>'SO01 SO01 Pol'!BC168</f>
        <v>0</v>
      </c>
      <c r="H11" s="232">
        <f>'SO01 SO01 Pol'!BD168</f>
        <v>0</v>
      </c>
      <c r="I11" s="233">
        <f>'SO01 SO01 Pol'!BE168</f>
        <v>0</v>
      </c>
    </row>
    <row r="12" spans="1:9" s="41" customFormat="1">
      <c r="A12" s="230" t="str">
        <f>'SO01 SO01 Pol'!B169</f>
        <v>99</v>
      </c>
      <c r="B12" s="5" t="str">
        <f>'SO01 SO01 Pol'!C169</f>
        <v>Přesun hmot</v>
      </c>
      <c r="D12" s="134"/>
      <c r="E12" s="231">
        <f>'SO01 SO01 Pol'!BA171</f>
        <v>0</v>
      </c>
      <c r="F12" s="232">
        <f>'SO01 SO01 Pol'!BB171</f>
        <v>0</v>
      </c>
      <c r="G12" s="232">
        <f>'SO01 SO01 Pol'!BC171</f>
        <v>0</v>
      </c>
      <c r="H12" s="232">
        <f>'SO01 SO01 Pol'!BD171</f>
        <v>0</v>
      </c>
      <c r="I12" s="233">
        <f>'SO01 SO01 Pol'!BE171</f>
        <v>0</v>
      </c>
    </row>
    <row r="13" spans="1:9" s="41" customFormat="1">
      <c r="A13" s="230" t="str">
        <f>'SO01 SO01 Pol'!B172</f>
        <v>D96</v>
      </c>
      <c r="B13" s="5" t="str">
        <f>'SO01 SO01 Pol'!C172</f>
        <v>Přesuny suti a vybouraných hmot</v>
      </c>
      <c r="D13" s="134"/>
      <c r="E13" s="231">
        <f>'SO01 SO01 Pol'!BA178</f>
        <v>0</v>
      </c>
      <c r="F13" s="232">
        <f>'SO01 SO01 Pol'!BB178</f>
        <v>0</v>
      </c>
      <c r="G13" s="232">
        <f>'SO01 SO01 Pol'!BC178</f>
        <v>0</v>
      </c>
      <c r="H13" s="232">
        <f>'SO01 SO01 Pol'!BD178</f>
        <v>0</v>
      </c>
      <c r="I13" s="233">
        <f>'SO01 SO01 Pol'!BE178</f>
        <v>0</v>
      </c>
    </row>
    <row r="14" spans="1:9" s="41" customFormat="1" ht="13.5" thickBot="1">
      <c r="A14" s="230" t="str">
        <f>'SO01 SO01 Pol'!B179</f>
        <v>M46</v>
      </c>
      <c r="B14" s="5" t="str">
        <f>'SO01 SO01 Pol'!C179</f>
        <v>Zemní práce při montážích</v>
      </c>
      <c r="D14" s="134"/>
      <c r="E14" s="231">
        <f>'SO01 SO01 Pol'!BA181</f>
        <v>0</v>
      </c>
      <c r="F14" s="232">
        <f>'SO01 SO01 Pol'!BB181</f>
        <v>0</v>
      </c>
      <c r="G14" s="232">
        <f>'SO01 SO01 Pol'!BC181</f>
        <v>0</v>
      </c>
      <c r="H14" s="232">
        <f>'SO01 SO01 Pol'!BD181</f>
        <v>0</v>
      </c>
      <c r="I14" s="233">
        <f>'SO01 SO01 Pol'!BE181</f>
        <v>0</v>
      </c>
    </row>
    <row r="15" spans="1:9" s="3" customFormat="1" ht="13.5" thickBot="1">
      <c r="A15" s="135"/>
      <c r="B15" s="136" t="s">
        <v>56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>
      <c r="A16" s="41"/>
      <c r="B16" s="41"/>
      <c r="C16" s="41"/>
      <c r="D16" s="41"/>
      <c r="E16" s="41"/>
      <c r="F16" s="41"/>
      <c r="G16" s="41"/>
      <c r="H16" s="41"/>
      <c r="I16" s="41"/>
    </row>
    <row r="17" spans="1:57" ht="19.5" customHeight="1">
      <c r="A17" s="126" t="s">
        <v>57</v>
      </c>
      <c r="B17" s="126"/>
      <c r="C17" s="126"/>
      <c r="D17" s="126"/>
      <c r="E17" s="126"/>
      <c r="F17" s="126"/>
      <c r="G17" s="141"/>
      <c r="H17" s="126"/>
      <c r="I17" s="126"/>
      <c r="BA17" s="47"/>
      <c r="BB17" s="47"/>
      <c r="BC17" s="47"/>
      <c r="BD17" s="47"/>
      <c r="BE17" s="47"/>
    </row>
    <row r="18" spans="1:57" ht="13.5" thickBot="1"/>
    <row r="19" spans="1:57">
      <c r="A19" s="79" t="s">
        <v>58</v>
      </c>
      <c r="B19" s="80"/>
      <c r="C19" s="80"/>
      <c r="D19" s="142"/>
      <c r="E19" s="143" t="s">
        <v>59</v>
      </c>
      <c r="F19" s="144" t="s">
        <v>3</v>
      </c>
      <c r="G19" s="145" t="s">
        <v>60</v>
      </c>
      <c r="H19" s="146"/>
      <c r="I19" s="147" t="s">
        <v>59</v>
      </c>
    </row>
    <row r="20" spans="1:57">
      <c r="A20" s="71" t="s">
        <v>292</v>
      </c>
      <c r="B20" s="62"/>
      <c r="C20" s="62"/>
      <c r="D20" s="148"/>
      <c r="E20" s="149"/>
      <c r="F20" s="150"/>
      <c r="G20" s="151">
        <v>0</v>
      </c>
      <c r="H20" s="152"/>
      <c r="I20" s="153">
        <f>E20+F20*G20/100</f>
        <v>0</v>
      </c>
      <c r="BA20" s="1">
        <v>0</v>
      </c>
    </row>
    <row r="21" spans="1:57">
      <c r="A21" s="71" t="s">
        <v>293</v>
      </c>
      <c r="B21" s="62"/>
      <c r="C21" s="62"/>
      <c r="D21" s="148"/>
      <c r="E21" s="149"/>
      <c r="F21" s="150"/>
      <c r="G21" s="151">
        <v>0</v>
      </c>
      <c r="H21" s="152"/>
      <c r="I21" s="153">
        <f>E21+F21*G21/100</f>
        <v>0</v>
      </c>
      <c r="BA21" s="1">
        <v>0</v>
      </c>
    </row>
    <row r="22" spans="1:57">
      <c r="A22" s="71" t="s">
        <v>294</v>
      </c>
      <c r="B22" s="62"/>
      <c r="C22" s="62"/>
      <c r="D22" s="148"/>
      <c r="E22" s="149"/>
      <c r="F22" s="150"/>
      <c r="G22" s="151">
        <v>0</v>
      </c>
      <c r="H22" s="152"/>
      <c r="I22" s="153">
        <f>E22+F22*G22/100</f>
        <v>0</v>
      </c>
      <c r="BA22" s="1">
        <v>0</v>
      </c>
    </row>
    <row r="23" spans="1:57">
      <c r="A23" s="71" t="s">
        <v>295</v>
      </c>
      <c r="B23" s="62"/>
      <c r="C23" s="62"/>
      <c r="D23" s="148"/>
      <c r="E23" s="149"/>
      <c r="F23" s="150"/>
      <c r="G23" s="151">
        <v>0</v>
      </c>
      <c r="H23" s="152"/>
      <c r="I23" s="153">
        <f>E23+F23*G23/100</f>
        <v>0</v>
      </c>
      <c r="BA23" s="1">
        <v>0</v>
      </c>
    </row>
    <row r="24" spans="1:57">
      <c r="A24" s="71" t="s">
        <v>296</v>
      </c>
      <c r="B24" s="62"/>
      <c r="C24" s="62"/>
      <c r="D24" s="148"/>
      <c r="E24" s="149"/>
      <c r="F24" s="150"/>
      <c r="G24" s="151">
        <v>0</v>
      </c>
      <c r="H24" s="152"/>
      <c r="I24" s="153">
        <f>E24+F24*G24/100</f>
        <v>0</v>
      </c>
      <c r="BA24" s="1">
        <v>1</v>
      </c>
    </row>
    <row r="25" spans="1:57" ht="13.5" thickBot="1">
      <c r="A25" s="154"/>
      <c r="B25" s="155" t="s">
        <v>61</v>
      </c>
      <c r="C25" s="156"/>
      <c r="D25" s="157"/>
      <c r="E25" s="158"/>
      <c r="F25" s="159"/>
      <c r="G25" s="159"/>
      <c r="H25" s="160">
        <f>SUM(I20:I24)</f>
        <v>0</v>
      </c>
      <c r="I25" s="161"/>
    </row>
    <row r="27" spans="1:57">
      <c r="B27" s="3"/>
      <c r="F27" s="162"/>
      <c r="G27" s="163"/>
      <c r="H27" s="163"/>
      <c r="I27" s="4"/>
    </row>
    <row r="28" spans="1:57">
      <c r="F28" s="162"/>
      <c r="G28" s="163"/>
      <c r="H28" s="163"/>
      <c r="I28" s="4"/>
    </row>
    <row r="29" spans="1:57">
      <c r="F29" s="162"/>
      <c r="G29" s="163"/>
      <c r="H29" s="163"/>
      <c r="I29" s="4"/>
    </row>
    <row r="30" spans="1:57">
      <c r="F30" s="162"/>
      <c r="G30" s="163"/>
      <c r="H30" s="163"/>
      <c r="I30" s="4"/>
    </row>
    <row r="31" spans="1:57">
      <c r="F31" s="162"/>
      <c r="G31" s="163"/>
      <c r="H31" s="163"/>
      <c r="I31" s="4"/>
    </row>
    <row r="32" spans="1:57">
      <c r="F32" s="162"/>
      <c r="G32" s="163"/>
      <c r="H32" s="163"/>
      <c r="I32" s="4"/>
    </row>
    <row r="33" spans="6:9">
      <c r="F33" s="162"/>
      <c r="G33" s="163"/>
      <c r="H33" s="163"/>
      <c r="I33" s="4"/>
    </row>
    <row r="34" spans="6:9">
      <c r="F34" s="162"/>
      <c r="G34" s="163"/>
      <c r="H34" s="163"/>
      <c r="I34" s="4"/>
    </row>
    <row r="35" spans="6:9">
      <c r="F35" s="162"/>
      <c r="G35" s="163"/>
      <c r="H35" s="163"/>
      <c r="I35" s="4"/>
    </row>
    <row r="36" spans="6:9">
      <c r="F36" s="162"/>
      <c r="G36" s="163"/>
      <c r="H36" s="163"/>
      <c r="I36" s="4"/>
    </row>
    <row r="37" spans="6:9">
      <c r="F37" s="162"/>
      <c r="G37" s="163"/>
      <c r="H37" s="163"/>
      <c r="I37" s="4"/>
    </row>
    <row r="38" spans="6:9">
      <c r="F38" s="162"/>
      <c r="G38" s="163"/>
      <c r="H38" s="163"/>
      <c r="I38" s="4"/>
    </row>
    <row r="39" spans="6:9">
      <c r="F39" s="162"/>
      <c r="G39" s="163"/>
      <c r="H39" s="163"/>
      <c r="I39" s="4"/>
    </row>
    <row r="40" spans="6:9">
      <c r="F40" s="162"/>
      <c r="G40" s="163"/>
      <c r="H40" s="163"/>
      <c r="I40" s="4"/>
    </row>
    <row r="41" spans="6:9">
      <c r="F41" s="162"/>
      <c r="G41" s="163"/>
      <c r="H41" s="163"/>
      <c r="I41" s="4"/>
    </row>
    <row r="42" spans="6:9">
      <c r="F42" s="162"/>
      <c r="G42" s="163"/>
      <c r="H42" s="163"/>
      <c r="I42" s="4"/>
    </row>
    <row r="43" spans="6:9">
      <c r="F43" s="162"/>
      <c r="G43" s="163"/>
      <c r="H43" s="163"/>
      <c r="I43" s="4"/>
    </row>
    <row r="44" spans="6:9">
      <c r="F44" s="162"/>
      <c r="G44" s="163"/>
      <c r="H44" s="163"/>
      <c r="I44" s="4"/>
    </row>
    <row r="45" spans="6:9">
      <c r="F45" s="162"/>
      <c r="G45" s="163"/>
      <c r="H45" s="163"/>
      <c r="I45" s="4"/>
    </row>
    <row r="46" spans="6:9">
      <c r="F46" s="162"/>
      <c r="G46" s="163"/>
      <c r="H46" s="163"/>
      <c r="I46" s="4"/>
    </row>
    <row r="47" spans="6:9">
      <c r="F47" s="162"/>
      <c r="G47" s="163"/>
      <c r="H47" s="163"/>
      <c r="I47" s="4"/>
    </row>
    <row r="48" spans="6:9">
      <c r="F48" s="162"/>
      <c r="G48" s="163"/>
      <c r="H48" s="163"/>
      <c r="I48" s="4"/>
    </row>
    <row r="49" spans="6:9">
      <c r="F49" s="162"/>
      <c r="G49" s="163"/>
      <c r="H49" s="163"/>
      <c r="I49" s="4"/>
    </row>
    <row r="50" spans="6:9">
      <c r="F50" s="162"/>
      <c r="G50" s="163"/>
      <c r="H50" s="163"/>
      <c r="I50" s="4"/>
    </row>
    <row r="51" spans="6:9">
      <c r="F51" s="162"/>
      <c r="G51" s="163"/>
      <c r="H51" s="163"/>
      <c r="I51" s="4"/>
    </row>
    <row r="52" spans="6:9">
      <c r="F52" s="162"/>
      <c r="G52" s="163"/>
      <c r="H52" s="163"/>
      <c r="I52" s="4"/>
    </row>
    <row r="53" spans="6:9">
      <c r="F53" s="162"/>
      <c r="G53" s="163"/>
      <c r="H53" s="163"/>
      <c r="I53" s="4"/>
    </row>
    <row r="54" spans="6:9">
      <c r="F54" s="162"/>
      <c r="G54" s="163"/>
      <c r="H54" s="163"/>
      <c r="I54" s="4"/>
    </row>
    <row r="55" spans="6:9">
      <c r="F55" s="162"/>
      <c r="G55" s="163"/>
      <c r="H55" s="163"/>
      <c r="I55" s="4"/>
    </row>
    <row r="56" spans="6:9">
      <c r="F56" s="162"/>
      <c r="G56" s="163"/>
      <c r="H56" s="163"/>
      <c r="I56" s="4"/>
    </row>
    <row r="57" spans="6:9">
      <c r="F57" s="162"/>
      <c r="G57" s="163"/>
      <c r="H57" s="163"/>
      <c r="I57" s="4"/>
    </row>
    <row r="58" spans="6:9">
      <c r="F58" s="162"/>
      <c r="G58" s="163"/>
      <c r="H58" s="163"/>
      <c r="I58" s="4"/>
    </row>
    <row r="59" spans="6:9">
      <c r="F59" s="162"/>
      <c r="G59" s="163"/>
      <c r="H59" s="163"/>
      <c r="I59" s="4"/>
    </row>
    <row r="60" spans="6:9">
      <c r="F60" s="162"/>
      <c r="G60" s="163"/>
      <c r="H60" s="163"/>
      <c r="I60" s="4"/>
    </row>
    <row r="61" spans="6:9">
      <c r="F61" s="162"/>
      <c r="G61" s="163"/>
      <c r="H61" s="163"/>
      <c r="I61" s="4"/>
    </row>
    <row r="62" spans="6:9">
      <c r="F62" s="162"/>
      <c r="G62" s="163"/>
      <c r="H62" s="163"/>
      <c r="I62" s="4"/>
    </row>
    <row r="63" spans="6:9">
      <c r="F63" s="162"/>
      <c r="G63" s="163"/>
      <c r="H63" s="163"/>
      <c r="I63" s="4"/>
    </row>
    <row r="64" spans="6:9">
      <c r="F64" s="162"/>
      <c r="G64" s="163"/>
      <c r="H64" s="163"/>
      <c r="I64" s="4"/>
    </row>
    <row r="65" spans="6:9">
      <c r="F65" s="162"/>
      <c r="G65" s="163"/>
      <c r="H65" s="163"/>
      <c r="I65" s="4"/>
    </row>
    <row r="66" spans="6:9">
      <c r="F66" s="162"/>
      <c r="G66" s="163"/>
      <c r="H66" s="163"/>
      <c r="I66" s="4"/>
    </row>
    <row r="67" spans="6:9">
      <c r="F67" s="162"/>
      <c r="G67" s="163"/>
      <c r="H67" s="163"/>
      <c r="I67" s="4"/>
    </row>
    <row r="68" spans="6:9">
      <c r="F68" s="162"/>
      <c r="G68" s="163"/>
      <c r="H68" s="163"/>
      <c r="I68" s="4"/>
    </row>
    <row r="69" spans="6:9">
      <c r="F69" s="162"/>
      <c r="G69" s="163"/>
      <c r="H69" s="163"/>
      <c r="I69" s="4"/>
    </row>
    <row r="70" spans="6:9">
      <c r="F70" s="162"/>
      <c r="G70" s="163"/>
      <c r="H70" s="163"/>
      <c r="I70" s="4"/>
    </row>
    <row r="71" spans="6:9">
      <c r="F71" s="162"/>
      <c r="G71" s="163"/>
      <c r="H71" s="163"/>
      <c r="I71" s="4"/>
    </row>
    <row r="72" spans="6:9">
      <c r="F72" s="162"/>
      <c r="G72" s="163"/>
      <c r="H72" s="163"/>
      <c r="I72" s="4"/>
    </row>
    <row r="73" spans="6:9">
      <c r="F73" s="162"/>
      <c r="G73" s="163"/>
      <c r="H73" s="163"/>
      <c r="I73" s="4"/>
    </row>
    <row r="74" spans="6:9">
      <c r="F74" s="162"/>
      <c r="G74" s="163"/>
      <c r="H74" s="163"/>
      <c r="I74" s="4"/>
    </row>
    <row r="75" spans="6:9">
      <c r="F75" s="162"/>
      <c r="G75" s="163"/>
      <c r="H75" s="163"/>
      <c r="I75" s="4"/>
    </row>
    <row r="76" spans="6:9">
      <c r="F76" s="162"/>
      <c r="G76" s="163"/>
      <c r="H76" s="163"/>
      <c r="I76" s="4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B254"/>
  <sheetViews>
    <sheetView showGridLines="0" showZeros="0" zoomScaleSheetLayoutView="100" workbookViewId="0">
      <selection activeCell="J1" sqref="J1:J65536 K1:K65536"/>
    </sheetView>
  </sheetViews>
  <sheetFormatPr defaultRowHeight="12.75"/>
  <cols>
    <col min="1" max="1" width="4.42578125" style="165" customWidth="1"/>
    <col min="2" max="2" width="11.5703125" style="165" customWidth="1"/>
    <col min="3" max="3" width="40.42578125" style="165" customWidth="1"/>
    <col min="4" max="4" width="5.5703125" style="165" customWidth="1"/>
    <col min="5" max="5" width="8.5703125" style="177" customWidth="1"/>
    <col min="6" max="6" width="9.85546875" style="165" customWidth="1"/>
    <col min="7" max="7" width="13.85546875" style="165" customWidth="1"/>
    <col min="8" max="8" width="11.7109375" style="165" hidden="1" customWidth="1"/>
    <col min="9" max="9" width="11.5703125" style="165" hidden="1" customWidth="1"/>
    <col min="10" max="10" width="11" style="165" hidden="1" customWidth="1"/>
    <col min="11" max="11" width="10.42578125" style="165" hidden="1" customWidth="1"/>
    <col min="12" max="12" width="75.42578125" style="165" customWidth="1"/>
    <col min="13" max="13" width="45.28515625" style="165" customWidth="1"/>
    <col min="14" max="16384" width="9.140625" style="165"/>
  </cols>
  <sheetData>
    <row r="1" spans="1:80" ht="15.75">
      <c r="A1" s="164" t="s">
        <v>80</v>
      </c>
      <c r="B1" s="164"/>
      <c r="C1" s="164"/>
      <c r="D1" s="164"/>
      <c r="E1" s="164"/>
      <c r="F1" s="164"/>
      <c r="G1" s="164"/>
    </row>
    <row r="2" spans="1:80" ht="14.25" customHeight="1" thickBot="1">
      <c r="B2" s="166"/>
      <c r="C2" s="167"/>
      <c r="D2" s="167"/>
      <c r="E2" s="168"/>
      <c r="F2" s="167"/>
      <c r="G2" s="167"/>
    </row>
    <row r="3" spans="1:80" ht="13.5" thickTop="1">
      <c r="A3" s="109" t="s">
        <v>1</v>
      </c>
      <c r="B3" s="110"/>
      <c r="C3" s="111" t="s">
        <v>83</v>
      </c>
      <c r="D3" s="112"/>
      <c r="E3" s="169" t="s">
        <v>62</v>
      </c>
      <c r="F3" s="170" t="str">
        <f>'SO01 SO01 Rek'!H1</f>
        <v>SO01</v>
      </c>
      <c r="G3" s="171"/>
    </row>
    <row r="4" spans="1:80" ht="13.5" thickBot="1">
      <c r="A4" s="172" t="s">
        <v>53</v>
      </c>
      <c r="B4" s="118"/>
      <c r="C4" s="119" t="s">
        <v>85</v>
      </c>
      <c r="D4" s="120"/>
      <c r="E4" s="173" t="str">
        <f>'SO01 SO01 Rek'!G2</f>
        <v>Úprava parkování na MK ul.Holečkova - Strakonice</v>
      </c>
      <c r="F4" s="174"/>
      <c r="G4" s="175"/>
    </row>
    <row r="5" spans="1:80" ht="13.5" thickTop="1">
      <c r="A5" s="176"/>
      <c r="G5" s="178"/>
    </row>
    <row r="6" spans="1:80" ht="27" customHeight="1">
      <c r="A6" s="179" t="s">
        <v>63</v>
      </c>
      <c r="B6" s="180" t="s">
        <v>64</v>
      </c>
      <c r="C6" s="180" t="s">
        <v>65</v>
      </c>
      <c r="D6" s="180" t="s">
        <v>66</v>
      </c>
      <c r="E6" s="181" t="s">
        <v>67</v>
      </c>
      <c r="F6" s="180" t="s">
        <v>68</v>
      </c>
      <c r="G6" s="182" t="s">
        <v>69</v>
      </c>
      <c r="H6" s="183" t="s">
        <v>70</v>
      </c>
      <c r="I6" s="183" t="s">
        <v>71</v>
      </c>
      <c r="J6" s="183" t="s">
        <v>72</v>
      </c>
      <c r="K6" s="183" t="s">
        <v>73</v>
      </c>
    </row>
    <row r="7" spans="1:80">
      <c r="A7" s="184" t="s">
        <v>74</v>
      </c>
      <c r="B7" s="185" t="s">
        <v>75</v>
      </c>
      <c r="C7" s="186" t="s">
        <v>76</v>
      </c>
      <c r="D7" s="187"/>
      <c r="E7" s="188"/>
      <c r="F7" s="188"/>
      <c r="G7" s="189"/>
      <c r="H7" s="190"/>
      <c r="I7" s="191"/>
      <c r="J7" s="192"/>
      <c r="K7" s="193"/>
      <c r="O7" s="194">
        <v>1</v>
      </c>
    </row>
    <row r="8" spans="1:80">
      <c r="A8" s="195">
        <v>1</v>
      </c>
      <c r="B8" s="196" t="s">
        <v>87</v>
      </c>
      <c r="C8" s="197" t="s">
        <v>88</v>
      </c>
      <c r="D8" s="198" t="s">
        <v>89</v>
      </c>
      <c r="E8" s="199">
        <v>9.1</v>
      </c>
      <c r="F8" s="199">
        <v>0</v>
      </c>
      <c r="G8" s="200">
        <f>E8*F8</f>
        <v>0</v>
      </c>
      <c r="H8" s="201">
        <v>0</v>
      </c>
      <c r="I8" s="202">
        <f>E8*H8</f>
        <v>0</v>
      </c>
      <c r="J8" s="201">
        <v>-0.11799999999999999</v>
      </c>
      <c r="K8" s="202">
        <f>E8*J8</f>
        <v>-1.0737999999999999</v>
      </c>
      <c r="O8" s="194">
        <v>2</v>
      </c>
      <c r="AA8" s="165">
        <v>1</v>
      </c>
      <c r="AB8" s="165">
        <v>1</v>
      </c>
      <c r="AC8" s="165">
        <v>1</v>
      </c>
      <c r="AZ8" s="165">
        <v>1</v>
      </c>
      <c r="BA8" s="165">
        <f>IF(AZ8=1,G8,0)</f>
        <v>0</v>
      </c>
      <c r="BB8" s="165">
        <f>IF(AZ8=2,G8,0)</f>
        <v>0</v>
      </c>
      <c r="BC8" s="165">
        <f>IF(AZ8=3,G8,0)</f>
        <v>0</v>
      </c>
      <c r="BD8" s="165">
        <f>IF(AZ8=4,G8,0)</f>
        <v>0</v>
      </c>
      <c r="BE8" s="165">
        <f>IF(AZ8=5,G8,0)</f>
        <v>0</v>
      </c>
      <c r="CA8" s="194">
        <v>1</v>
      </c>
      <c r="CB8" s="194">
        <v>1</v>
      </c>
    </row>
    <row r="9" spans="1:80">
      <c r="A9" s="195">
        <v>2</v>
      </c>
      <c r="B9" s="196" t="s">
        <v>90</v>
      </c>
      <c r="C9" s="197" t="s">
        <v>91</v>
      </c>
      <c r="D9" s="198" t="s">
        <v>89</v>
      </c>
      <c r="E9" s="199">
        <v>131.69999999999999</v>
      </c>
      <c r="F9" s="199">
        <v>0</v>
      </c>
      <c r="G9" s="200">
        <f>E9*F9</f>
        <v>0</v>
      </c>
      <c r="H9" s="201">
        <v>0</v>
      </c>
      <c r="I9" s="202">
        <f>E9*H9</f>
        <v>0</v>
      </c>
      <c r="J9" s="201">
        <v>-0.26</v>
      </c>
      <c r="K9" s="202">
        <f>E9*J9</f>
        <v>-34.241999999999997</v>
      </c>
      <c r="O9" s="194">
        <v>2</v>
      </c>
      <c r="AA9" s="165">
        <v>1</v>
      </c>
      <c r="AB9" s="165">
        <v>1</v>
      </c>
      <c r="AC9" s="165">
        <v>1</v>
      </c>
      <c r="AZ9" s="165">
        <v>1</v>
      </c>
      <c r="BA9" s="165">
        <f>IF(AZ9=1,G9,0)</f>
        <v>0</v>
      </c>
      <c r="BB9" s="165">
        <f>IF(AZ9=2,G9,0)</f>
        <v>0</v>
      </c>
      <c r="BC9" s="165">
        <f>IF(AZ9=3,G9,0)</f>
        <v>0</v>
      </c>
      <c r="BD9" s="165">
        <f>IF(AZ9=4,G9,0)</f>
        <v>0</v>
      </c>
      <c r="BE9" s="165">
        <f>IF(AZ9=5,G9,0)</f>
        <v>0</v>
      </c>
      <c r="CA9" s="194">
        <v>1</v>
      </c>
      <c r="CB9" s="194">
        <v>1</v>
      </c>
    </row>
    <row r="10" spans="1:80">
      <c r="A10" s="203"/>
      <c r="B10" s="206"/>
      <c r="C10" s="207" t="s">
        <v>92</v>
      </c>
      <c r="D10" s="208"/>
      <c r="E10" s="209">
        <v>131.69999999999999</v>
      </c>
      <c r="F10" s="210"/>
      <c r="G10" s="211"/>
      <c r="H10" s="212"/>
      <c r="I10" s="204"/>
      <c r="J10" s="213"/>
      <c r="K10" s="204"/>
      <c r="M10" s="205" t="s">
        <v>92</v>
      </c>
      <c r="O10" s="194"/>
    </row>
    <row r="11" spans="1:80">
      <c r="A11" s="195">
        <v>3</v>
      </c>
      <c r="B11" s="196" t="s">
        <v>93</v>
      </c>
      <c r="C11" s="197" t="s">
        <v>94</v>
      </c>
      <c r="D11" s="198" t="s">
        <v>89</v>
      </c>
      <c r="E11" s="199">
        <v>178.2</v>
      </c>
      <c r="F11" s="199">
        <v>0</v>
      </c>
      <c r="G11" s="200">
        <f>E11*F11</f>
        <v>0</v>
      </c>
      <c r="H11" s="201">
        <v>0</v>
      </c>
      <c r="I11" s="202">
        <f>E11*H11</f>
        <v>0</v>
      </c>
      <c r="J11" s="201">
        <v>-0.24</v>
      </c>
      <c r="K11" s="202">
        <f>E11*J11</f>
        <v>-42.767999999999994</v>
      </c>
      <c r="O11" s="194">
        <v>2</v>
      </c>
      <c r="AA11" s="165">
        <v>1</v>
      </c>
      <c r="AB11" s="165">
        <v>1</v>
      </c>
      <c r="AC11" s="165">
        <v>1</v>
      </c>
      <c r="AZ11" s="165">
        <v>1</v>
      </c>
      <c r="BA11" s="165">
        <f>IF(AZ11=1,G11,0)</f>
        <v>0</v>
      </c>
      <c r="BB11" s="165">
        <f>IF(AZ11=2,G11,0)</f>
        <v>0</v>
      </c>
      <c r="BC11" s="165">
        <f>IF(AZ11=3,G11,0)</f>
        <v>0</v>
      </c>
      <c r="BD11" s="165">
        <f>IF(AZ11=4,G11,0)</f>
        <v>0</v>
      </c>
      <c r="BE11" s="165">
        <f>IF(AZ11=5,G11,0)</f>
        <v>0</v>
      </c>
      <c r="CA11" s="194">
        <v>1</v>
      </c>
      <c r="CB11" s="194">
        <v>1</v>
      </c>
    </row>
    <row r="12" spans="1:80">
      <c r="A12" s="203"/>
      <c r="B12" s="206"/>
      <c r="C12" s="207" t="s">
        <v>92</v>
      </c>
      <c r="D12" s="208"/>
      <c r="E12" s="209">
        <v>131.69999999999999</v>
      </c>
      <c r="F12" s="210"/>
      <c r="G12" s="211"/>
      <c r="H12" s="212"/>
      <c r="I12" s="204"/>
      <c r="J12" s="213"/>
      <c r="K12" s="204"/>
      <c r="M12" s="205" t="s">
        <v>92</v>
      </c>
      <c r="O12" s="194"/>
    </row>
    <row r="13" spans="1:80">
      <c r="A13" s="203"/>
      <c r="B13" s="206"/>
      <c r="C13" s="207" t="s">
        <v>95</v>
      </c>
      <c r="D13" s="208"/>
      <c r="E13" s="209">
        <v>9.1</v>
      </c>
      <c r="F13" s="210"/>
      <c r="G13" s="211"/>
      <c r="H13" s="212"/>
      <c r="I13" s="204"/>
      <c r="J13" s="213"/>
      <c r="K13" s="204"/>
      <c r="M13" s="205" t="s">
        <v>95</v>
      </c>
      <c r="O13" s="194"/>
    </row>
    <row r="14" spans="1:80">
      <c r="A14" s="203"/>
      <c r="B14" s="206"/>
      <c r="C14" s="207" t="s">
        <v>96</v>
      </c>
      <c r="D14" s="208"/>
      <c r="E14" s="209">
        <v>37.4</v>
      </c>
      <c r="F14" s="210"/>
      <c r="G14" s="211"/>
      <c r="H14" s="212"/>
      <c r="I14" s="204"/>
      <c r="J14" s="213"/>
      <c r="K14" s="204"/>
      <c r="M14" s="205" t="s">
        <v>96</v>
      </c>
      <c r="O14" s="194"/>
    </row>
    <row r="15" spans="1:80">
      <c r="A15" s="195">
        <v>4</v>
      </c>
      <c r="B15" s="196" t="s">
        <v>97</v>
      </c>
      <c r="C15" s="197" t="s">
        <v>98</v>
      </c>
      <c r="D15" s="198" t="s">
        <v>89</v>
      </c>
      <c r="E15" s="199">
        <v>37.4</v>
      </c>
      <c r="F15" s="199">
        <v>0</v>
      </c>
      <c r="G15" s="200">
        <f>E15*F15</f>
        <v>0</v>
      </c>
      <c r="H15" s="201">
        <v>0</v>
      </c>
      <c r="I15" s="202">
        <f>E15*H15</f>
        <v>0</v>
      </c>
      <c r="J15" s="201">
        <v>-0.18099999999999999</v>
      </c>
      <c r="K15" s="202">
        <f>E15*J15</f>
        <v>-6.7693999999999992</v>
      </c>
      <c r="O15" s="194">
        <v>2</v>
      </c>
      <c r="AA15" s="165">
        <v>1</v>
      </c>
      <c r="AB15" s="165">
        <v>1</v>
      </c>
      <c r="AC15" s="165">
        <v>1</v>
      </c>
      <c r="AZ15" s="165">
        <v>1</v>
      </c>
      <c r="BA15" s="165">
        <f>IF(AZ15=1,G15,0)</f>
        <v>0</v>
      </c>
      <c r="BB15" s="165">
        <f>IF(AZ15=2,G15,0)</f>
        <v>0</v>
      </c>
      <c r="BC15" s="165">
        <f>IF(AZ15=3,G15,0)</f>
        <v>0</v>
      </c>
      <c r="BD15" s="165">
        <f>IF(AZ15=4,G15,0)</f>
        <v>0</v>
      </c>
      <c r="BE15" s="165">
        <f>IF(AZ15=5,G15,0)</f>
        <v>0</v>
      </c>
      <c r="CA15" s="194">
        <v>1</v>
      </c>
      <c r="CB15" s="194">
        <v>1</v>
      </c>
    </row>
    <row r="16" spans="1:80">
      <c r="A16" s="195">
        <v>5</v>
      </c>
      <c r="B16" s="196" t="s">
        <v>99</v>
      </c>
      <c r="C16" s="197" t="s">
        <v>100</v>
      </c>
      <c r="D16" s="198" t="s">
        <v>101</v>
      </c>
      <c r="E16" s="199">
        <v>8.6</v>
      </c>
      <c r="F16" s="199">
        <v>0</v>
      </c>
      <c r="G16" s="200">
        <f>E16*F16</f>
        <v>0</v>
      </c>
      <c r="H16" s="201">
        <v>0</v>
      </c>
      <c r="I16" s="202">
        <f>E16*H16</f>
        <v>0</v>
      </c>
      <c r="J16" s="201">
        <v>-0.23</v>
      </c>
      <c r="K16" s="202">
        <f>E16*J16</f>
        <v>-1.978</v>
      </c>
      <c r="O16" s="194">
        <v>2</v>
      </c>
      <c r="AA16" s="165">
        <v>1</v>
      </c>
      <c r="AB16" s="165">
        <v>1</v>
      </c>
      <c r="AC16" s="165">
        <v>1</v>
      </c>
      <c r="AZ16" s="165">
        <v>1</v>
      </c>
      <c r="BA16" s="165">
        <f>IF(AZ16=1,G16,0)</f>
        <v>0</v>
      </c>
      <c r="BB16" s="165">
        <f>IF(AZ16=2,G16,0)</f>
        <v>0</v>
      </c>
      <c r="BC16" s="165">
        <f>IF(AZ16=3,G16,0)</f>
        <v>0</v>
      </c>
      <c r="BD16" s="165">
        <f>IF(AZ16=4,G16,0)</f>
        <v>0</v>
      </c>
      <c r="BE16" s="165">
        <f>IF(AZ16=5,G16,0)</f>
        <v>0</v>
      </c>
      <c r="CA16" s="194">
        <v>1</v>
      </c>
      <c r="CB16" s="194">
        <v>1</v>
      </c>
    </row>
    <row r="17" spans="1:80">
      <c r="A17" s="203"/>
      <c r="B17" s="206"/>
      <c r="C17" s="207" t="s">
        <v>102</v>
      </c>
      <c r="D17" s="208"/>
      <c r="E17" s="209">
        <v>8.6</v>
      </c>
      <c r="F17" s="210"/>
      <c r="G17" s="211"/>
      <c r="H17" s="212"/>
      <c r="I17" s="204"/>
      <c r="J17" s="213"/>
      <c r="K17" s="204"/>
      <c r="M17" s="205" t="s">
        <v>102</v>
      </c>
      <c r="O17" s="194"/>
    </row>
    <row r="18" spans="1:80">
      <c r="A18" s="195">
        <v>6</v>
      </c>
      <c r="B18" s="196" t="s">
        <v>103</v>
      </c>
      <c r="C18" s="197" t="s">
        <v>104</v>
      </c>
      <c r="D18" s="198" t="s">
        <v>101</v>
      </c>
      <c r="E18" s="199">
        <v>53</v>
      </c>
      <c r="F18" s="199">
        <v>0</v>
      </c>
      <c r="G18" s="200">
        <f>E18*F18</f>
        <v>0</v>
      </c>
      <c r="H18" s="201">
        <v>0</v>
      </c>
      <c r="I18" s="202">
        <f>E18*H18</f>
        <v>0</v>
      </c>
      <c r="J18" s="201">
        <v>-0.28999999999999998</v>
      </c>
      <c r="K18" s="202">
        <f>E18*J18</f>
        <v>-15.37</v>
      </c>
      <c r="O18" s="194">
        <v>2</v>
      </c>
      <c r="AA18" s="165">
        <v>1</v>
      </c>
      <c r="AB18" s="165">
        <v>1</v>
      </c>
      <c r="AC18" s="165">
        <v>1</v>
      </c>
      <c r="AZ18" s="165">
        <v>1</v>
      </c>
      <c r="BA18" s="165">
        <f>IF(AZ18=1,G18,0)</f>
        <v>0</v>
      </c>
      <c r="BB18" s="165">
        <f>IF(AZ18=2,G18,0)</f>
        <v>0</v>
      </c>
      <c r="BC18" s="165">
        <f>IF(AZ18=3,G18,0)</f>
        <v>0</v>
      </c>
      <c r="BD18" s="165">
        <f>IF(AZ18=4,G18,0)</f>
        <v>0</v>
      </c>
      <c r="BE18" s="165">
        <f>IF(AZ18=5,G18,0)</f>
        <v>0</v>
      </c>
      <c r="CA18" s="194">
        <v>1</v>
      </c>
      <c r="CB18" s="194">
        <v>1</v>
      </c>
    </row>
    <row r="19" spans="1:80">
      <c r="A19" s="203"/>
      <c r="B19" s="206"/>
      <c r="C19" s="207" t="s">
        <v>105</v>
      </c>
      <c r="D19" s="208"/>
      <c r="E19" s="209">
        <v>53</v>
      </c>
      <c r="F19" s="210"/>
      <c r="G19" s="211"/>
      <c r="H19" s="212"/>
      <c r="I19" s="204"/>
      <c r="J19" s="213"/>
      <c r="K19" s="204"/>
      <c r="M19" s="205" t="s">
        <v>105</v>
      </c>
      <c r="O19" s="194"/>
    </row>
    <row r="20" spans="1:80">
      <c r="A20" s="195">
        <v>7</v>
      </c>
      <c r="B20" s="196" t="s">
        <v>106</v>
      </c>
      <c r="C20" s="197" t="s">
        <v>107</v>
      </c>
      <c r="D20" s="198" t="s">
        <v>101</v>
      </c>
      <c r="E20" s="199">
        <v>12.9</v>
      </c>
      <c r="F20" s="199">
        <v>0</v>
      </c>
      <c r="G20" s="200">
        <f>E20*F20</f>
        <v>0</v>
      </c>
      <c r="H20" s="201">
        <v>0</v>
      </c>
      <c r="I20" s="202">
        <f>E20*H20</f>
        <v>0</v>
      </c>
      <c r="J20" s="201">
        <v>-0.14499999999999999</v>
      </c>
      <c r="K20" s="202">
        <f>E20*J20</f>
        <v>-1.8704999999999998</v>
      </c>
      <c r="O20" s="194">
        <v>2</v>
      </c>
      <c r="AA20" s="165">
        <v>1</v>
      </c>
      <c r="AB20" s="165">
        <v>1</v>
      </c>
      <c r="AC20" s="165">
        <v>1</v>
      </c>
      <c r="AZ20" s="165">
        <v>1</v>
      </c>
      <c r="BA20" s="165">
        <f>IF(AZ20=1,G20,0)</f>
        <v>0</v>
      </c>
      <c r="BB20" s="165">
        <f>IF(AZ20=2,G20,0)</f>
        <v>0</v>
      </c>
      <c r="BC20" s="165">
        <f>IF(AZ20=3,G20,0)</f>
        <v>0</v>
      </c>
      <c r="BD20" s="165">
        <f>IF(AZ20=4,G20,0)</f>
        <v>0</v>
      </c>
      <c r="BE20" s="165">
        <f>IF(AZ20=5,G20,0)</f>
        <v>0</v>
      </c>
      <c r="CA20" s="194">
        <v>1</v>
      </c>
      <c r="CB20" s="194">
        <v>1</v>
      </c>
    </row>
    <row r="21" spans="1:80">
      <c r="A21" s="203"/>
      <c r="B21" s="206"/>
      <c r="C21" s="207" t="s">
        <v>108</v>
      </c>
      <c r="D21" s="208"/>
      <c r="E21" s="209">
        <v>12.9</v>
      </c>
      <c r="F21" s="210"/>
      <c r="G21" s="211"/>
      <c r="H21" s="212"/>
      <c r="I21" s="204"/>
      <c r="J21" s="213"/>
      <c r="K21" s="204"/>
      <c r="M21" s="205" t="s">
        <v>108</v>
      </c>
      <c r="O21" s="194"/>
    </row>
    <row r="22" spans="1:80">
      <c r="A22" s="195">
        <v>8</v>
      </c>
      <c r="B22" s="196" t="s">
        <v>109</v>
      </c>
      <c r="C22" s="197" t="s">
        <v>110</v>
      </c>
      <c r="D22" s="198" t="s">
        <v>101</v>
      </c>
      <c r="E22" s="199">
        <v>2.2999999999999998</v>
      </c>
      <c r="F22" s="199">
        <v>0</v>
      </c>
      <c r="G22" s="200">
        <f>E22*F22</f>
        <v>0</v>
      </c>
      <c r="H22" s="201">
        <v>0</v>
      </c>
      <c r="I22" s="202">
        <f>E22*H22</f>
        <v>0</v>
      </c>
      <c r="J22" s="201">
        <v>-0.115</v>
      </c>
      <c r="K22" s="202">
        <f>E22*J22</f>
        <v>-0.26450000000000001</v>
      </c>
      <c r="O22" s="194">
        <v>2</v>
      </c>
      <c r="AA22" s="165">
        <v>1</v>
      </c>
      <c r="AB22" s="165">
        <v>1</v>
      </c>
      <c r="AC22" s="165">
        <v>1</v>
      </c>
      <c r="AZ22" s="165">
        <v>1</v>
      </c>
      <c r="BA22" s="165">
        <f>IF(AZ22=1,G22,0)</f>
        <v>0</v>
      </c>
      <c r="BB22" s="165">
        <f>IF(AZ22=2,G22,0)</f>
        <v>0</v>
      </c>
      <c r="BC22" s="165">
        <f>IF(AZ22=3,G22,0)</f>
        <v>0</v>
      </c>
      <c r="BD22" s="165">
        <f>IF(AZ22=4,G22,0)</f>
        <v>0</v>
      </c>
      <c r="BE22" s="165">
        <f>IF(AZ22=5,G22,0)</f>
        <v>0</v>
      </c>
      <c r="CA22" s="194">
        <v>1</v>
      </c>
      <c r="CB22" s="194">
        <v>1</v>
      </c>
    </row>
    <row r="23" spans="1:80">
      <c r="A23" s="195">
        <v>9</v>
      </c>
      <c r="B23" s="196" t="s">
        <v>111</v>
      </c>
      <c r="C23" s="197" t="s">
        <v>112</v>
      </c>
      <c r="D23" s="198" t="s">
        <v>113</v>
      </c>
      <c r="E23" s="199">
        <v>29.745000000000001</v>
      </c>
      <c r="F23" s="199">
        <v>0</v>
      </c>
      <c r="G23" s="200">
        <f>E23*F23</f>
        <v>0</v>
      </c>
      <c r="H23" s="201">
        <v>0</v>
      </c>
      <c r="I23" s="202">
        <f>E23*H23</f>
        <v>0</v>
      </c>
      <c r="J23" s="201">
        <v>0</v>
      </c>
      <c r="K23" s="202">
        <f>E23*J23</f>
        <v>0</v>
      </c>
      <c r="O23" s="194">
        <v>2</v>
      </c>
      <c r="AA23" s="165">
        <v>1</v>
      </c>
      <c r="AB23" s="165">
        <v>1</v>
      </c>
      <c r="AC23" s="165">
        <v>1</v>
      </c>
      <c r="AZ23" s="165">
        <v>1</v>
      </c>
      <c r="BA23" s="165">
        <f>IF(AZ23=1,G23,0)</f>
        <v>0</v>
      </c>
      <c r="BB23" s="165">
        <f>IF(AZ23=2,G23,0)</f>
        <v>0</v>
      </c>
      <c r="BC23" s="165">
        <f>IF(AZ23=3,G23,0)</f>
        <v>0</v>
      </c>
      <c r="BD23" s="165">
        <f>IF(AZ23=4,G23,0)</f>
        <v>0</v>
      </c>
      <c r="BE23" s="165">
        <f>IF(AZ23=5,G23,0)</f>
        <v>0</v>
      </c>
      <c r="CA23" s="194">
        <v>1</v>
      </c>
      <c r="CB23" s="194">
        <v>1</v>
      </c>
    </row>
    <row r="24" spans="1:80">
      <c r="A24" s="203"/>
      <c r="B24" s="206"/>
      <c r="C24" s="207" t="s">
        <v>114</v>
      </c>
      <c r="D24" s="208"/>
      <c r="E24" s="209">
        <v>2.15</v>
      </c>
      <c r="F24" s="210"/>
      <c r="G24" s="211"/>
      <c r="H24" s="212"/>
      <c r="I24" s="204"/>
      <c r="J24" s="213"/>
      <c r="K24" s="204"/>
      <c r="M24" s="205" t="s">
        <v>114</v>
      </c>
      <c r="O24" s="194"/>
    </row>
    <row r="25" spans="1:80">
      <c r="A25" s="203"/>
      <c r="B25" s="206"/>
      <c r="C25" s="207" t="s">
        <v>115</v>
      </c>
      <c r="D25" s="208"/>
      <c r="E25" s="209">
        <v>0.7</v>
      </c>
      <c r="F25" s="210"/>
      <c r="G25" s="211"/>
      <c r="H25" s="212"/>
      <c r="I25" s="204"/>
      <c r="J25" s="213"/>
      <c r="K25" s="204"/>
      <c r="M25" s="205" t="s">
        <v>115</v>
      </c>
      <c r="O25" s="194"/>
    </row>
    <row r="26" spans="1:80">
      <c r="A26" s="203"/>
      <c r="B26" s="206"/>
      <c r="C26" s="207" t="s">
        <v>116</v>
      </c>
      <c r="D26" s="208"/>
      <c r="E26" s="209">
        <v>1.554</v>
      </c>
      <c r="F26" s="210"/>
      <c r="G26" s="211"/>
      <c r="H26" s="212"/>
      <c r="I26" s="204"/>
      <c r="J26" s="213"/>
      <c r="K26" s="204"/>
      <c r="M26" s="205" t="s">
        <v>116</v>
      </c>
      <c r="O26" s="194"/>
    </row>
    <row r="27" spans="1:80">
      <c r="A27" s="203"/>
      <c r="B27" s="206"/>
      <c r="C27" s="207" t="s">
        <v>117</v>
      </c>
      <c r="D27" s="208"/>
      <c r="E27" s="209">
        <v>19.026</v>
      </c>
      <c r="F27" s="210"/>
      <c r="G27" s="211"/>
      <c r="H27" s="212"/>
      <c r="I27" s="204"/>
      <c r="J27" s="213"/>
      <c r="K27" s="204"/>
      <c r="M27" s="205" t="s">
        <v>117</v>
      </c>
      <c r="O27" s="194"/>
    </row>
    <row r="28" spans="1:80">
      <c r="A28" s="203"/>
      <c r="B28" s="206"/>
      <c r="C28" s="207" t="s">
        <v>118</v>
      </c>
      <c r="D28" s="208"/>
      <c r="E28" s="209">
        <v>6.3150000000000004</v>
      </c>
      <c r="F28" s="210"/>
      <c r="G28" s="211"/>
      <c r="H28" s="212"/>
      <c r="I28" s="204"/>
      <c r="J28" s="213"/>
      <c r="K28" s="204"/>
      <c r="M28" s="205" t="s">
        <v>118</v>
      </c>
      <c r="O28" s="194"/>
    </row>
    <row r="29" spans="1:80">
      <c r="A29" s="195">
        <v>10</v>
      </c>
      <c r="B29" s="196" t="s">
        <v>119</v>
      </c>
      <c r="C29" s="197" t="s">
        <v>120</v>
      </c>
      <c r="D29" s="198" t="s">
        <v>113</v>
      </c>
      <c r="E29" s="199">
        <v>29.745000000000001</v>
      </c>
      <c r="F29" s="199">
        <v>0</v>
      </c>
      <c r="G29" s="200">
        <f>E29*F29</f>
        <v>0</v>
      </c>
      <c r="H29" s="201">
        <v>0</v>
      </c>
      <c r="I29" s="202">
        <f>E29*H29</f>
        <v>0</v>
      </c>
      <c r="J29" s="201">
        <v>0</v>
      </c>
      <c r="K29" s="202">
        <f>E29*J29</f>
        <v>0</v>
      </c>
      <c r="O29" s="194">
        <v>2</v>
      </c>
      <c r="AA29" s="165">
        <v>1</v>
      </c>
      <c r="AB29" s="165">
        <v>1</v>
      </c>
      <c r="AC29" s="165">
        <v>1</v>
      </c>
      <c r="AZ29" s="165">
        <v>1</v>
      </c>
      <c r="BA29" s="165">
        <f>IF(AZ29=1,G29,0)</f>
        <v>0</v>
      </c>
      <c r="BB29" s="165">
        <f>IF(AZ29=2,G29,0)</f>
        <v>0</v>
      </c>
      <c r="BC29" s="165">
        <f>IF(AZ29=3,G29,0)</f>
        <v>0</v>
      </c>
      <c r="BD29" s="165">
        <f>IF(AZ29=4,G29,0)</f>
        <v>0</v>
      </c>
      <c r="BE29" s="165">
        <f>IF(AZ29=5,G29,0)</f>
        <v>0</v>
      </c>
      <c r="CA29" s="194">
        <v>1</v>
      </c>
      <c r="CB29" s="194">
        <v>1</v>
      </c>
    </row>
    <row r="30" spans="1:80">
      <c r="A30" s="203"/>
      <c r="B30" s="206"/>
      <c r="C30" s="207" t="s">
        <v>114</v>
      </c>
      <c r="D30" s="208"/>
      <c r="E30" s="209">
        <v>2.15</v>
      </c>
      <c r="F30" s="210"/>
      <c r="G30" s="211"/>
      <c r="H30" s="212"/>
      <c r="I30" s="204"/>
      <c r="J30" s="213"/>
      <c r="K30" s="204"/>
      <c r="M30" s="205" t="s">
        <v>114</v>
      </c>
      <c r="O30" s="194"/>
    </row>
    <row r="31" spans="1:80">
      <c r="A31" s="203"/>
      <c r="B31" s="206"/>
      <c r="C31" s="207" t="s">
        <v>115</v>
      </c>
      <c r="D31" s="208"/>
      <c r="E31" s="209">
        <v>0.7</v>
      </c>
      <c r="F31" s="210"/>
      <c r="G31" s="211"/>
      <c r="H31" s="212"/>
      <c r="I31" s="204"/>
      <c r="J31" s="213"/>
      <c r="K31" s="204"/>
      <c r="M31" s="205" t="s">
        <v>115</v>
      </c>
      <c r="O31" s="194"/>
    </row>
    <row r="32" spans="1:80">
      <c r="A32" s="203"/>
      <c r="B32" s="206"/>
      <c r="C32" s="207" t="s">
        <v>116</v>
      </c>
      <c r="D32" s="208"/>
      <c r="E32" s="209">
        <v>1.554</v>
      </c>
      <c r="F32" s="210"/>
      <c r="G32" s="211"/>
      <c r="H32" s="212"/>
      <c r="I32" s="204"/>
      <c r="J32" s="213"/>
      <c r="K32" s="204"/>
      <c r="M32" s="205" t="s">
        <v>116</v>
      </c>
      <c r="O32" s="194"/>
    </row>
    <row r="33" spans="1:80">
      <c r="A33" s="203"/>
      <c r="B33" s="206"/>
      <c r="C33" s="207" t="s">
        <v>117</v>
      </c>
      <c r="D33" s="208"/>
      <c r="E33" s="209">
        <v>19.026</v>
      </c>
      <c r="F33" s="210"/>
      <c r="G33" s="211"/>
      <c r="H33" s="212"/>
      <c r="I33" s="204"/>
      <c r="J33" s="213"/>
      <c r="K33" s="204"/>
      <c r="M33" s="205" t="s">
        <v>117</v>
      </c>
      <c r="O33" s="194"/>
    </row>
    <row r="34" spans="1:80">
      <c r="A34" s="203"/>
      <c r="B34" s="206"/>
      <c r="C34" s="207" t="s">
        <v>118</v>
      </c>
      <c r="D34" s="208"/>
      <c r="E34" s="209">
        <v>6.3150000000000004</v>
      </c>
      <c r="F34" s="210"/>
      <c r="G34" s="211"/>
      <c r="H34" s="212"/>
      <c r="I34" s="204"/>
      <c r="J34" s="213"/>
      <c r="K34" s="204"/>
      <c r="M34" s="205" t="s">
        <v>118</v>
      </c>
      <c r="O34" s="194"/>
    </row>
    <row r="35" spans="1:80">
      <c r="A35" s="195">
        <v>11</v>
      </c>
      <c r="B35" s="196" t="s">
        <v>121</v>
      </c>
      <c r="C35" s="197" t="s">
        <v>122</v>
      </c>
      <c r="D35" s="198" t="s">
        <v>113</v>
      </c>
      <c r="E35" s="199">
        <v>2.3039999999999998</v>
      </c>
      <c r="F35" s="199">
        <v>0</v>
      </c>
      <c r="G35" s="200">
        <f>E35*F35</f>
        <v>0</v>
      </c>
      <c r="H35" s="201">
        <v>0</v>
      </c>
      <c r="I35" s="202">
        <f>E35*H35</f>
        <v>0</v>
      </c>
      <c r="J35" s="201">
        <v>0</v>
      </c>
      <c r="K35" s="202">
        <f>E35*J35</f>
        <v>0</v>
      </c>
      <c r="O35" s="194">
        <v>2</v>
      </c>
      <c r="AA35" s="165">
        <v>1</v>
      </c>
      <c r="AB35" s="165">
        <v>1</v>
      </c>
      <c r="AC35" s="165">
        <v>1</v>
      </c>
      <c r="AZ35" s="165">
        <v>1</v>
      </c>
      <c r="BA35" s="165">
        <f>IF(AZ35=1,G35,0)</f>
        <v>0</v>
      </c>
      <c r="BB35" s="165">
        <f>IF(AZ35=2,G35,0)</f>
        <v>0</v>
      </c>
      <c r="BC35" s="165">
        <f>IF(AZ35=3,G35,0)</f>
        <v>0</v>
      </c>
      <c r="BD35" s="165">
        <f>IF(AZ35=4,G35,0)</f>
        <v>0</v>
      </c>
      <c r="BE35" s="165">
        <f>IF(AZ35=5,G35,0)</f>
        <v>0</v>
      </c>
      <c r="CA35" s="194">
        <v>1</v>
      </c>
      <c r="CB35" s="194">
        <v>1</v>
      </c>
    </row>
    <row r="36" spans="1:80">
      <c r="A36" s="203"/>
      <c r="B36" s="206"/>
      <c r="C36" s="207" t="s">
        <v>123</v>
      </c>
      <c r="D36" s="208"/>
      <c r="E36" s="209">
        <v>2.3039999999999998</v>
      </c>
      <c r="F36" s="210"/>
      <c r="G36" s="211"/>
      <c r="H36" s="212"/>
      <c r="I36" s="204"/>
      <c r="J36" s="213"/>
      <c r="K36" s="204"/>
      <c r="M36" s="205" t="s">
        <v>123</v>
      </c>
      <c r="O36" s="194"/>
    </row>
    <row r="37" spans="1:80">
      <c r="A37" s="195">
        <v>12</v>
      </c>
      <c r="B37" s="196" t="s">
        <v>124</v>
      </c>
      <c r="C37" s="197" t="s">
        <v>125</v>
      </c>
      <c r="D37" s="198" t="s">
        <v>113</v>
      </c>
      <c r="E37" s="199">
        <v>0.54</v>
      </c>
      <c r="F37" s="199">
        <v>0</v>
      </c>
      <c r="G37" s="200">
        <f>E37*F37</f>
        <v>0</v>
      </c>
      <c r="H37" s="201">
        <v>0</v>
      </c>
      <c r="I37" s="202">
        <f>E37*H37</f>
        <v>0</v>
      </c>
      <c r="J37" s="201">
        <v>0</v>
      </c>
      <c r="K37" s="202">
        <f>E37*J37</f>
        <v>0</v>
      </c>
      <c r="O37" s="194">
        <v>2</v>
      </c>
      <c r="AA37" s="165">
        <v>1</v>
      </c>
      <c r="AB37" s="165">
        <v>1</v>
      </c>
      <c r="AC37" s="165">
        <v>1</v>
      </c>
      <c r="AZ37" s="165">
        <v>1</v>
      </c>
      <c r="BA37" s="165">
        <f>IF(AZ37=1,G37,0)</f>
        <v>0</v>
      </c>
      <c r="BB37" s="165">
        <f>IF(AZ37=2,G37,0)</f>
        <v>0</v>
      </c>
      <c r="BC37" s="165">
        <f>IF(AZ37=3,G37,0)</f>
        <v>0</v>
      </c>
      <c r="BD37" s="165">
        <f>IF(AZ37=4,G37,0)</f>
        <v>0</v>
      </c>
      <c r="BE37" s="165">
        <f>IF(AZ37=5,G37,0)</f>
        <v>0</v>
      </c>
      <c r="CA37" s="194">
        <v>1</v>
      </c>
      <c r="CB37" s="194">
        <v>1</v>
      </c>
    </row>
    <row r="38" spans="1:80">
      <c r="A38" s="203"/>
      <c r="B38" s="206"/>
      <c r="C38" s="207" t="s">
        <v>126</v>
      </c>
      <c r="D38" s="208"/>
      <c r="E38" s="209">
        <v>0.54</v>
      </c>
      <c r="F38" s="210"/>
      <c r="G38" s="211"/>
      <c r="H38" s="212"/>
      <c r="I38" s="204"/>
      <c r="J38" s="213"/>
      <c r="K38" s="204"/>
      <c r="M38" s="205" t="s">
        <v>126</v>
      </c>
      <c r="O38" s="194"/>
    </row>
    <row r="39" spans="1:80">
      <c r="A39" s="195">
        <v>13</v>
      </c>
      <c r="B39" s="196" t="s">
        <v>127</v>
      </c>
      <c r="C39" s="197" t="s">
        <v>128</v>
      </c>
      <c r="D39" s="198" t="s">
        <v>113</v>
      </c>
      <c r="E39" s="199">
        <v>30.285</v>
      </c>
      <c r="F39" s="199">
        <v>0</v>
      </c>
      <c r="G39" s="200">
        <f>E39*F39</f>
        <v>0</v>
      </c>
      <c r="H39" s="201">
        <v>0</v>
      </c>
      <c r="I39" s="202">
        <f>E39*H39</f>
        <v>0</v>
      </c>
      <c r="J39" s="201">
        <v>0</v>
      </c>
      <c r="K39" s="202">
        <f>E39*J39</f>
        <v>0</v>
      </c>
      <c r="O39" s="194">
        <v>2</v>
      </c>
      <c r="AA39" s="165">
        <v>1</v>
      </c>
      <c r="AB39" s="165">
        <v>1</v>
      </c>
      <c r="AC39" s="165">
        <v>1</v>
      </c>
      <c r="AZ39" s="165">
        <v>1</v>
      </c>
      <c r="BA39" s="165">
        <f>IF(AZ39=1,G39,0)</f>
        <v>0</v>
      </c>
      <c r="BB39" s="165">
        <f>IF(AZ39=2,G39,0)</f>
        <v>0</v>
      </c>
      <c r="BC39" s="165">
        <f>IF(AZ39=3,G39,0)</f>
        <v>0</v>
      </c>
      <c r="BD39" s="165">
        <f>IF(AZ39=4,G39,0)</f>
        <v>0</v>
      </c>
      <c r="BE39" s="165">
        <f>IF(AZ39=5,G39,0)</f>
        <v>0</v>
      </c>
      <c r="CA39" s="194">
        <v>1</v>
      </c>
      <c r="CB39" s="194">
        <v>1</v>
      </c>
    </row>
    <row r="40" spans="1:80">
      <c r="A40" s="203"/>
      <c r="B40" s="206"/>
      <c r="C40" s="207" t="s">
        <v>114</v>
      </c>
      <c r="D40" s="208"/>
      <c r="E40" s="209">
        <v>2.15</v>
      </c>
      <c r="F40" s="210"/>
      <c r="G40" s="211"/>
      <c r="H40" s="212"/>
      <c r="I40" s="204"/>
      <c r="J40" s="213"/>
      <c r="K40" s="204"/>
      <c r="M40" s="205" t="s">
        <v>114</v>
      </c>
      <c r="O40" s="194"/>
    </row>
    <row r="41" spans="1:80">
      <c r="A41" s="203"/>
      <c r="B41" s="206"/>
      <c r="C41" s="207" t="s">
        <v>115</v>
      </c>
      <c r="D41" s="208"/>
      <c r="E41" s="209">
        <v>0.7</v>
      </c>
      <c r="F41" s="210"/>
      <c r="G41" s="211"/>
      <c r="H41" s="212"/>
      <c r="I41" s="204"/>
      <c r="J41" s="213"/>
      <c r="K41" s="204"/>
      <c r="M41" s="205" t="s">
        <v>115</v>
      </c>
      <c r="O41" s="194"/>
    </row>
    <row r="42" spans="1:80">
      <c r="A42" s="203"/>
      <c r="B42" s="206"/>
      <c r="C42" s="207" t="s">
        <v>116</v>
      </c>
      <c r="D42" s="208"/>
      <c r="E42" s="209">
        <v>1.554</v>
      </c>
      <c r="F42" s="210"/>
      <c r="G42" s="211"/>
      <c r="H42" s="212"/>
      <c r="I42" s="204"/>
      <c r="J42" s="213"/>
      <c r="K42" s="204"/>
      <c r="M42" s="205" t="s">
        <v>116</v>
      </c>
      <c r="O42" s="194"/>
    </row>
    <row r="43" spans="1:80">
      <c r="A43" s="203"/>
      <c r="B43" s="206"/>
      <c r="C43" s="207" t="s">
        <v>117</v>
      </c>
      <c r="D43" s="208"/>
      <c r="E43" s="209">
        <v>19.026</v>
      </c>
      <c r="F43" s="210"/>
      <c r="G43" s="211"/>
      <c r="H43" s="212"/>
      <c r="I43" s="204"/>
      <c r="J43" s="213"/>
      <c r="K43" s="204"/>
      <c r="M43" s="205" t="s">
        <v>117</v>
      </c>
      <c r="O43" s="194"/>
    </row>
    <row r="44" spans="1:80">
      <c r="A44" s="203"/>
      <c r="B44" s="206"/>
      <c r="C44" s="207" t="s">
        <v>118</v>
      </c>
      <c r="D44" s="208"/>
      <c r="E44" s="209">
        <v>6.3150000000000004</v>
      </c>
      <c r="F44" s="210"/>
      <c r="G44" s="211"/>
      <c r="H44" s="212"/>
      <c r="I44" s="204"/>
      <c r="J44" s="213"/>
      <c r="K44" s="204"/>
      <c r="M44" s="205" t="s">
        <v>118</v>
      </c>
      <c r="O44" s="194"/>
    </row>
    <row r="45" spans="1:80">
      <c r="A45" s="203"/>
      <c r="B45" s="206"/>
      <c r="C45" s="207" t="s">
        <v>126</v>
      </c>
      <c r="D45" s="208"/>
      <c r="E45" s="209">
        <v>0.54</v>
      </c>
      <c r="F45" s="210"/>
      <c r="G45" s="211"/>
      <c r="H45" s="212"/>
      <c r="I45" s="204"/>
      <c r="J45" s="213"/>
      <c r="K45" s="204"/>
      <c r="M45" s="205" t="s">
        <v>126</v>
      </c>
      <c r="O45" s="194"/>
    </row>
    <row r="46" spans="1:80">
      <c r="A46" s="195">
        <v>14</v>
      </c>
      <c r="B46" s="196" t="s">
        <v>129</v>
      </c>
      <c r="C46" s="197" t="s">
        <v>130</v>
      </c>
      <c r="D46" s="198" t="s">
        <v>113</v>
      </c>
      <c r="E46" s="199">
        <v>30.285</v>
      </c>
      <c r="F46" s="199">
        <v>0</v>
      </c>
      <c r="G46" s="200">
        <f>E46*F46</f>
        <v>0</v>
      </c>
      <c r="H46" s="201">
        <v>0</v>
      </c>
      <c r="I46" s="202">
        <f>E46*H46</f>
        <v>0</v>
      </c>
      <c r="J46" s="201">
        <v>0</v>
      </c>
      <c r="K46" s="202">
        <f>E46*J46</f>
        <v>0</v>
      </c>
      <c r="O46" s="194">
        <v>2</v>
      </c>
      <c r="AA46" s="165">
        <v>1</v>
      </c>
      <c r="AB46" s="165">
        <v>0</v>
      </c>
      <c r="AC46" s="165">
        <v>0</v>
      </c>
      <c r="AZ46" s="165">
        <v>1</v>
      </c>
      <c r="BA46" s="165">
        <f>IF(AZ46=1,G46,0)</f>
        <v>0</v>
      </c>
      <c r="BB46" s="165">
        <f>IF(AZ46=2,G46,0)</f>
        <v>0</v>
      </c>
      <c r="BC46" s="165">
        <f>IF(AZ46=3,G46,0)</f>
        <v>0</v>
      </c>
      <c r="BD46" s="165">
        <f>IF(AZ46=4,G46,0)</f>
        <v>0</v>
      </c>
      <c r="BE46" s="165">
        <f>IF(AZ46=5,G46,0)</f>
        <v>0</v>
      </c>
      <c r="CA46" s="194">
        <v>1</v>
      </c>
      <c r="CB46" s="194">
        <v>0</v>
      </c>
    </row>
    <row r="47" spans="1:80">
      <c r="A47" s="203"/>
      <c r="B47" s="206"/>
      <c r="C47" s="207" t="s">
        <v>114</v>
      </c>
      <c r="D47" s="208"/>
      <c r="E47" s="209">
        <v>2.15</v>
      </c>
      <c r="F47" s="210"/>
      <c r="G47" s="211"/>
      <c r="H47" s="212"/>
      <c r="I47" s="204"/>
      <c r="J47" s="213"/>
      <c r="K47" s="204"/>
      <c r="M47" s="205" t="s">
        <v>114</v>
      </c>
      <c r="O47" s="194"/>
    </row>
    <row r="48" spans="1:80">
      <c r="A48" s="203"/>
      <c r="B48" s="206"/>
      <c r="C48" s="207" t="s">
        <v>115</v>
      </c>
      <c r="D48" s="208"/>
      <c r="E48" s="209">
        <v>0.7</v>
      </c>
      <c r="F48" s="210"/>
      <c r="G48" s="211"/>
      <c r="H48" s="212"/>
      <c r="I48" s="204"/>
      <c r="J48" s="213"/>
      <c r="K48" s="204"/>
      <c r="M48" s="205" t="s">
        <v>115</v>
      </c>
      <c r="O48" s="194"/>
    </row>
    <row r="49" spans="1:80">
      <c r="A49" s="203"/>
      <c r="B49" s="206"/>
      <c r="C49" s="207" t="s">
        <v>116</v>
      </c>
      <c r="D49" s="208"/>
      <c r="E49" s="209">
        <v>1.554</v>
      </c>
      <c r="F49" s="210"/>
      <c r="G49" s="211"/>
      <c r="H49" s="212"/>
      <c r="I49" s="204"/>
      <c r="J49" s="213"/>
      <c r="K49" s="204"/>
      <c r="M49" s="205" t="s">
        <v>116</v>
      </c>
      <c r="O49" s="194"/>
    </row>
    <row r="50" spans="1:80">
      <c r="A50" s="203"/>
      <c r="B50" s="206"/>
      <c r="C50" s="207" t="s">
        <v>117</v>
      </c>
      <c r="D50" s="208"/>
      <c r="E50" s="209">
        <v>19.026</v>
      </c>
      <c r="F50" s="210"/>
      <c r="G50" s="211"/>
      <c r="H50" s="212"/>
      <c r="I50" s="204"/>
      <c r="J50" s="213"/>
      <c r="K50" s="204"/>
      <c r="M50" s="205" t="s">
        <v>117</v>
      </c>
      <c r="O50" s="194"/>
    </row>
    <row r="51" spans="1:80">
      <c r="A51" s="203"/>
      <c r="B51" s="206"/>
      <c r="C51" s="207" t="s">
        <v>118</v>
      </c>
      <c r="D51" s="208"/>
      <c r="E51" s="209">
        <v>6.3150000000000004</v>
      </c>
      <c r="F51" s="210"/>
      <c r="G51" s="211"/>
      <c r="H51" s="212"/>
      <c r="I51" s="204"/>
      <c r="J51" s="213"/>
      <c r="K51" s="204"/>
      <c r="M51" s="205" t="s">
        <v>118</v>
      </c>
      <c r="O51" s="194"/>
    </row>
    <row r="52" spans="1:80">
      <c r="A52" s="203"/>
      <c r="B52" s="206"/>
      <c r="C52" s="207" t="s">
        <v>126</v>
      </c>
      <c r="D52" s="208"/>
      <c r="E52" s="209">
        <v>0.54</v>
      </c>
      <c r="F52" s="210"/>
      <c r="G52" s="211"/>
      <c r="H52" s="212"/>
      <c r="I52" s="204"/>
      <c r="J52" s="213"/>
      <c r="K52" s="204"/>
      <c r="M52" s="205" t="s">
        <v>126</v>
      </c>
      <c r="O52" s="194"/>
    </row>
    <row r="53" spans="1:80">
      <c r="A53" s="195">
        <v>15</v>
      </c>
      <c r="B53" s="196" t="s">
        <v>131</v>
      </c>
      <c r="C53" s="197" t="s">
        <v>132</v>
      </c>
      <c r="D53" s="198" t="s">
        <v>113</v>
      </c>
      <c r="E53" s="199">
        <v>30.285</v>
      </c>
      <c r="F53" s="199">
        <v>0</v>
      </c>
      <c r="G53" s="200">
        <f>E53*F53</f>
        <v>0</v>
      </c>
      <c r="H53" s="201">
        <v>0</v>
      </c>
      <c r="I53" s="202">
        <f>E53*H53</f>
        <v>0</v>
      </c>
      <c r="J53" s="201">
        <v>0</v>
      </c>
      <c r="K53" s="202">
        <f>E53*J53</f>
        <v>0</v>
      </c>
      <c r="O53" s="194">
        <v>2</v>
      </c>
      <c r="AA53" s="165">
        <v>1</v>
      </c>
      <c r="AB53" s="165">
        <v>1</v>
      </c>
      <c r="AC53" s="165">
        <v>1</v>
      </c>
      <c r="AZ53" s="165">
        <v>1</v>
      </c>
      <c r="BA53" s="165">
        <f>IF(AZ53=1,G53,0)</f>
        <v>0</v>
      </c>
      <c r="BB53" s="165">
        <f>IF(AZ53=2,G53,0)</f>
        <v>0</v>
      </c>
      <c r="BC53" s="165">
        <f>IF(AZ53=3,G53,0)</f>
        <v>0</v>
      </c>
      <c r="BD53" s="165">
        <f>IF(AZ53=4,G53,0)</f>
        <v>0</v>
      </c>
      <c r="BE53" s="165">
        <f>IF(AZ53=5,G53,0)</f>
        <v>0</v>
      </c>
      <c r="CA53" s="194">
        <v>1</v>
      </c>
      <c r="CB53" s="194">
        <v>1</v>
      </c>
    </row>
    <row r="54" spans="1:80">
      <c r="A54" s="203"/>
      <c r="B54" s="206"/>
      <c r="C54" s="207" t="s">
        <v>114</v>
      </c>
      <c r="D54" s="208"/>
      <c r="E54" s="209">
        <v>2.15</v>
      </c>
      <c r="F54" s="210"/>
      <c r="G54" s="211"/>
      <c r="H54" s="212"/>
      <c r="I54" s="204"/>
      <c r="J54" s="213"/>
      <c r="K54" s="204"/>
      <c r="M54" s="205" t="s">
        <v>114</v>
      </c>
      <c r="O54" s="194"/>
    </row>
    <row r="55" spans="1:80">
      <c r="A55" s="203"/>
      <c r="B55" s="206"/>
      <c r="C55" s="207" t="s">
        <v>115</v>
      </c>
      <c r="D55" s="208"/>
      <c r="E55" s="209">
        <v>0.7</v>
      </c>
      <c r="F55" s="210"/>
      <c r="G55" s="211"/>
      <c r="H55" s="212"/>
      <c r="I55" s="204"/>
      <c r="J55" s="213"/>
      <c r="K55" s="204"/>
      <c r="M55" s="205" t="s">
        <v>115</v>
      </c>
      <c r="O55" s="194"/>
    </row>
    <row r="56" spans="1:80">
      <c r="A56" s="203"/>
      <c r="B56" s="206"/>
      <c r="C56" s="207" t="s">
        <v>116</v>
      </c>
      <c r="D56" s="208"/>
      <c r="E56" s="209">
        <v>1.554</v>
      </c>
      <c r="F56" s="210"/>
      <c r="G56" s="211"/>
      <c r="H56" s="212"/>
      <c r="I56" s="204"/>
      <c r="J56" s="213"/>
      <c r="K56" s="204"/>
      <c r="M56" s="205" t="s">
        <v>116</v>
      </c>
      <c r="O56" s="194"/>
    </row>
    <row r="57" spans="1:80">
      <c r="A57" s="203"/>
      <c r="B57" s="206"/>
      <c r="C57" s="207" t="s">
        <v>117</v>
      </c>
      <c r="D57" s="208"/>
      <c r="E57" s="209">
        <v>19.026</v>
      </c>
      <c r="F57" s="210"/>
      <c r="G57" s="211"/>
      <c r="H57" s="212"/>
      <c r="I57" s="204"/>
      <c r="J57" s="213"/>
      <c r="K57" s="204"/>
      <c r="M57" s="205" t="s">
        <v>117</v>
      </c>
      <c r="O57" s="194"/>
    </row>
    <row r="58" spans="1:80">
      <c r="A58" s="203"/>
      <c r="B58" s="206"/>
      <c r="C58" s="207" t="s">
        <v>118</v>
      </c>
      <c r="D58" s="208"/>
      <c r="E58" s="209">
        <v>6.3150000000000004</v>
      </c>
      <c r="F58" s="210"/>
      <c r="G58" s="211"/>
      <c r="H58" s="212"/>
      <c r="I58" s="204"/>
      <c r="J58" s="213"/>
      <c r="K58" s="204"/>
      <c r="M58" s="205" t="s">
        <v>118</v>
      </c>
      <c r="O58" s="194"/>
    </row>
    <row r="59" spans="1:80">
      <c r="A59" s="203"/>
      <c r="B59" s="206"/>
      <c r="C59" s="207" t="s">
        <v>126</v>
      </c>
      <c r="D59" s="208"/>
      <c r="E59" s="209">
        <v>0.54</v>
      </c>
      <c r="F59" s="210"/>
      <c r="G59" s="211"/>
      <c r="H59" s="212"/>
      <c r="I59" s="204"/>
      <c r="J59" s="213"/>
      <c r="K59" s="204"/>
      <c r="M59" s="205" t="s">
        <v>126</v>
      </c>
      <c r="O59" s="194"/>
    </row>
    <row r="60" spans="1:80">
      <c r="A60" s="195">
        <v>16</v>
      </c>
      <c r="B60" s="196" t="s">
        <v>133</v>
      </c>
      <c r="C60" s="197" t="s">
        <v>134</v>
      </c>
      <c r="D60" s="198" t="s">
        <v>113</v>
      </c>
      <c r="E60" s="199">
        <v>30.285</v>
      </c>
      <c r="F60" s="199">
        <v>0</v>
      </c>
      <c r="G60" s="200">
        <f>E60*F60</f>
        <v>0</v>
      </c>
      <c r="H60" s="201">
        <v>0</v>
      </c>
      <c r="I60" s="202">
        <f>E60*H60</f>
        <v>0</v>
      </c>
      <c r="J60" s="201">
        <v>0</v>
      </c>
      <c r="K60" s="202">
        <f>E60*J60</f>
        <v>0</v>
      </c>
      <c r="O60" s="194">
        <v>2</v>
      </c>
      <c r="AA60" s="165">
        <v>1</v>
      </c>
      <c r="AB60" s="165">
        <v>1</v>
      </c>
      <c r="AC60" s="165">
        <v>1</v>
      </c>
      <c r="AZ60" s="165">
        <v>1</v>
      </c>
      <c r="BA60" s="165">
        <f>IF(AZ60=1,G60,0)</f>
        <v>0</v>
      </c>
      <c r="BB60" s="165">
        <f>IF(AZ60=2,G60,0)</f>
        <v>0</v>
      </c>
      <c r="BC60" s="165">
        <f>IF(AZ60=3,G60,0)</f>
        <v>0</v>
      </c>
      <c r="BD60" s="165">
        <f>IF(AZ60=4,G60,0)</f>
        <v>0</v>
      </c>
      <c r="BE60" s="165">
        <f>IF(AZ60=5,G60,0)</f>
        <v>0</v>
      </c>
      <c r="CA60" s="194">
        <v>1</v>
      </c>
      <c r="CB60" s="194">
        <v>1</v>
      </c>
    </row>
    <row r="61" spans="1:80">
      <c r="A61" s="203"/>
      <c r="B61" s="206"/>
      <c r="C61" s="207" t="s">
        <v>114</v>
      </c>
      <c r="D61" s="208"/>
      <c r="E61" s="209">
        <v>2.15</v>
      </c>
      <c r="F61" s="210"/>
      <c r="G61" s="211"/>
      <c r="H61" s="212"/>
      <c r="I61" s="204"/>
      <c r="J61" s="213"/>
      <c r="K61" s="204"/>
      <c r="M61" s="205" t="s">
        <v>114</v>
      </c>
      <c r="O61" s="194"/>
    </row>
    <row r="62" spans="1:80">
      <c r="A62" s="203"/>
      <c r="B62" s="206"/>
      <c r="C62" s="207" t="s">
        <v>115</v>
      </c>
      <c r="D62" s="208"/>
      <c r="E62" s="209">
        <v>0.7</v>
      </c>
      <c r="F62" s="210"/>
      <c r="G62" s="211"/>
      <c r="H62" s="212"/>
      <c r="I62" s="204"/>
      <c r="J62" s="213"/>
      <c r="K62" s="204"/>
      <c r="M62" s="205" t="s">
        <v>115</v>
      </c>
      <c r="O62" s="194"/>
    </row>
    <row r="63" spans="1:80">
      <c r="A63" s="203"/>
      <c r="B63" s="206"/>
      <c r="C63" s="207" t="s">
        <v>116</v>
      </c>
      <c r="D63" s="208"/>
      <c r="E63" s="209">
        <v>1.554</v>
      </c>
      <c r="F63" s="210"/>
      <c r="G63" s="211"/>
      <c r="H63" s="212"/>
      <c r="I63" s="204"/>
      <c r="J63" s="213"/>
      <c r="K63" s="204"/>
      <c r="M63" s="205" t="s">
        <v>116</v>
      </c>
      <c r="O63" s="194"/>
    </row>
    <row r="64" spans="1:80">
      <c r="A64" s="203"/>
      <c r="B64" s="206"/>
      <c r="C64" s="207" t="s">
        <v>117</v>
      </c>
      <c r="D64" s="208"/>
      <c r="E64" s="209">
        <v>19.026</v>
      </c>
      <c r="F64" s="210"/>
      <c r="G64" s="211"/>
      <c r="H64" s="212"/>
      <c r="I64" s="204"/>
      <c r="J64" s="213"/>
      <c r="K64" s="204"/>
      <c r="M64" s="205" t="s">
        <v>117</v>
      </c>
      <c r="O64" s="194"/>
    </row>
    <row r="65" spans="1:80">
      <c r="A65" s="203"/>
      <c r="B65" s="206"/>
      <c r="C65" s="207" t="s">
        <v>118</v>
      </c>
      <c r="D65" s="208"/>
      <c r="E65" s="209">
        <v>6.3150000000000004</v>
      </c>
      <c r="F65" s="210"/>
      <c r="G65" s="211"/>
      <c r="H65" s="212"/>
      <c r="I65" s="204"/>
      <c r="J65" s="213"/>
      <c r="K65" s="204"/>
      <c r="M65" s="205" t="s">
        <v>118</v>
      </c>
      <c r="O65" s="194"/>
    </row>
    <row r="66" spans="1:80">
      <c r="A66" s="203"/>
      <c r="B66" s="206"/>
      <c r="C66" s="207" t="s">
        <v>126</v>
      </c>
      <c r="D66" s="208"/>
      <c r="E66" s="209">
        <v>0.54</v>
      </c>
      <c r="F66" s="210"/>
      <c r="G66" s="211"/>
      <c r="H66" s="212"/>
      <c r="I66" s="204"/>
      <c r="J66" s="213"/>
      <c r="K66" s="204"/>
      <c r="M66" s="205" t="s">
        <v>126</v>
      </c>
      <c r="O66" s="194"/>
    </row>
    <row r="67" spans="1:80">
      <c r="A67" s="195">
        <v>17</v>
      </c>
      <c r="B67" s="196" t="s">
        <v>135</v>
      </c>
      <c r="C67" s="197" t="s">
        <v>136</v>
      </c>
      <c r="D67" s="198" t="s">
        <v>113</v>
      </c>
      <c r="E67" s="199">
        <v>2.3039999999999998</v>
      </c>
      <c r="F67" s="199">
        <v>0</v>
      </c>
      <c r="G67" s="200">
        <f>E67*F67</f>
        <v>0</v>
      </c>
      <c r="H67" s="201">
        <v>0</v>
      </c>
      <c r="I67" s="202">
        <f>E67*H67</f>
        <v>0</v>
      </c>
      <c r="J67" s="201">
        <v>0</v>
      </c>
      <c r="K67" s="202">
        <f>E67*J67</f>
        <v>0</v>
      </c>
      <c r="O67" s="194">
        <v>2</v>
      </c>
      <c r="AA67" s="165">
        <v>1</v>
      </c>
      <c r="AB67" s="165">
        <v>1</v>
      </c>
      <c r="AC67" s="165">
        <v>1</v>
      </c>
      <c r="AZ67" s="165">
        <v>1</v>
      </c>
      <c r="BA67" s="165">
        <f>IF(AZ67=1,G67,0)</f>
        <v>0</v>
      </c>
      <c r="BB67" s="165">
        <f>IF(AZ67=2,G67,0)</f>
        <v>0</v>
      </c>
      <c r="BC67" s="165">
        <f>IF(AZ67=3,G67,0)</f>
        <v>0</v>
      </c>
      <c r="BD67" s="165">
        <f>IF(AZ67=4,G67,0)</f>
        <v>0</v>
      </c>
      <c r="BE67" s="165">
        <f>IF(AZ67=5,G67,0)</f>
        <v>0</v>
      </c>
      <c r="CA67" s="194">
        <v>1</v>
      </c>
      <c r="CB67" s="194">
        <v>1</v>
      </c>
    </row>
    <row r="68" spans="1:80">
      <c r="A68" s="203"/>
      <c r="B68" s="206"/>
      <c r="C68" s="207" t="s">
        <v>123</v>
      </c>
      <c r="D68" s="208"/>
      <c r="E68" s="209">
        <v>2.3039999999999998</v>
      </c>
      <c r="F68" s="210"/>
      <c r="G68" s="211"/>
      <c r="H68" s="212"/>
      <c r="I68" s="204"/>
      <c r="J68" s="213"/>
      <c r="K68" s="204"/>
      <c r="M68" s="205" t="s">
        <v>123</v>
      </c>
      <c r="O68" s="194"/>
    </row>
    <row r="69" spans="1:80" ht="22.5">
      <c r="A69" s="195">
        <v>18</v>
      </c>
      <c r="B69" s="196" t="s">
        <v>137</v>
      </c>
      <c r="C69" s="197" t="s">
        <v>138</v>
      </c>
      <c r="D69" s="198" t="s">
        <v>113</v>
      </c>
      <c r="E69" s="199">
        <v>0.32</v>
      </c>
      <c r="F69" s="199">
        <v>0</v>
      </c>
      <c r="G69" s="200">
        <f>E69*F69</f>
        <v>0</v>
      </c>
      <c r="H69" s="201">
        <v>1.7</v>
      </c>
      <c r="I69" s="202">
        <f>E69*H69</f>
        <v>0.54400000000000004</v>
      </c>
      <c r="J69" s="201">
        <v>0</v>
      </c>
      <c r="K69" s="202">
        <f>E69*J69</f>
        <v>0</v>
      </c>
      <c r="O69" s="194">
        <v>2</v>
      </c>
      <c r="AA69" s="165">
        <v>1</v>
      </c>
      <c r="AB69" s="165">
        <v>1</v>
      </c>
      <c r="AC69" s="165">
        <v>1</v>
      </c>
      <c r="AZ69" s="165">
        <v>1</v>
      </c>
      <c r="BA69" s="165">
        <f>IF(AZ69=1,G69,0)</f>
        <v>0</v>
      </c>
      <c r="BB69" s="165">
        <f>IF(AZ69=2,G69,0)</f>
        <v>0</v>
      </c>
      <c r="BC69" s="165">
        <f>IF(AZ69=3,G69,0)</f>
        <v>0</v>
      </c>
      <c r="BD69" s="165">
        <f>IF(AZ69=4,G69,0)</f>
        <v>0</v>
      </c>
      <c r="BE69" s="165">
        <f>IF(AZ69=5,G69,0)</f>
        <v>0</v>
      </c>
      <c r="CA69" s="194">
        <v>1</v>
      </c>
      <c r="CB69" s="194">
        <v>1</v>
      </c>
    </row>
    <row r="70" spans="1:80">
      <c r="A70" s="203"/>
      <c r="B70" s="206"/>
      <c r="C70" s="207" t="s">
        <v>139</v>
      </c>
      <c r="D70" s="208"/>
      <c r="E70" s="209">
        <v>0.32</v>
      </c>
      <c r="F70" s="210"/>
      <c r="G70" s="211"/>
      <c r="H70" s="212"/>
      <c r="I70" s="204"/>
      <c r="J70" s="213"/>
      <c r="K70" s="204"/>
      <c r="M70" s="205" t="s">
        <v>139</v>
      </c>
      <c r="O70" s="194"/>
    </row>
    <row r="71" spans="1:80">
      <c r="A71" s="195">
        <v>19</v>
      </c>
      <c r="B71" s="196" t="s">
        <v>140</v>
      </c>
      <c r="C71" s="197" t="s">
        <v>141</v>
      </c>
      <c r="D71" s="198" t="s">
        <v>89</v>
      </c>
      <c r="E71" s="199">
        <v>168.7</v>
      </c>
      <c r="F71" s="199">
        <v>0</v>
      </c>
      <c r="G71" s="200">
        <f>E71*F71</f>
        <v>0</v>
      </c>
      <c r="H71" s="201">
        <v>0</v>
      </c>
      <c r="I71" s="202">
        <f>E71*H71</f>
        <v>0</v>
      </c>
      <c r="J71" s="201">
        <v>0</v>
      </c>
      <c r="K71" s="202">
        <f>E71*J71</f>
        <v>0</v>
      </c>
      <c r="O71" s="194">
        <v>2</v>
      </c>
      <c r="AA71" s="165">
        <v>1</v>
      </c>
      <c r="AB71" s="165">
        <v>1</v>
      </c>
      <c r="AC71" s="165">
        <v>1</v>
      </c>
      <c r="AZ71" s="165">
        <v>1</v>
      </c>
      <c r="BA71" s="165">
        <f>IF(AZ71=1,G71,0)</f>
        <v>0</v>
      </c>
      <c r="BB71" s="165">
        <f>IF(AZ71=2,G71,0)</f>
        <v>0</v>
      </c>
      <c r="BC71" s="165">
        <f>IF(AZ71=3,G71,0)</f>
        <v>0</v>
      </c>
      <c r="BD71" s="165">
        <f>IF(AZ71=4,G71,0)</f>
        <v>0</v>
      </c>
      <c r="BE71" s="165">
        <f>IF(AZ71=5,G71,0)</f>
        <v>0</v>
      </c>
      <c r="CA71" s="194">
        <v>1</v>
      </c>
      <c r="CB71" s="194">
        <v>1</v>
      </c>
    </row>
    <row r="72" spans="1:80">
      <c r="A72" s="203"/>
      <c r="B72" s="206"/>
      <c r="C72" s="207" t="s">
        <v>142</v>
      </c>
      <c r="D72" s="208"/>
      <c r="E72" s="209">
        <v>21.5</v>
      </c>
      <c r="F72" s="210"/>
      <c r="G72" s="211"/>
      <c r="H72" s="212"/>
      <c r="I72" s="204"/>
      <c r="J72" s="213"/>
      <c r="K72" s="204"/>
      <c r="M72" s="205" t="s">
        <v>142</v>
      </c>
      <c r="O72" s="194"/>
    </row>
    <row r="73" spans="1:80">
      <c r="A73" s="203"/>
      <c r="B73" s="206"/>
      <c r="C73" s="207" t="s">
        <v>143</v>
      </c>
      <c r="D73" s="208"/>
      <c r="E73" s="209">
        <v>3.5</v>
      </c>
      <c r="F73" s="210"/>
      <c r="G73" s="211"/>
      <c r="H73" s="212"/>
      <c r="I73" s="204"/>
      <c r="J73" s="213"/>
      <c r="K73" s="204"/>
      <c r="M73" s="205" t="s">
        <v>143</v>
      </c>
      <c r="O73" s="194"/>
    </row>
    <row r="74" spans="1:80">
      <c r="A74" s="203"/>
      <c r="B74" s="206"/>
      <c r="C74" s="207" t="s">
        <v>144</v>
      </c>
      <c r="D74" s="208"/>
      <c r="E74" s="209">
        <v>7.4</v>
      </c>
      <c r="F74" s="210"/>
      <c r="G74" s="211"/>
      <c r="H74" s="212"/>
      <c r="I74" s="204"/>
      <c r="J74" s="213"/>
      <c r="K74" s="204"/>
      <c r="M74" s="205" t="s">
        <v>144</v>
      </c>
      <c r="O74" s="194"/>
    </row>
    <row r="75" spans="1:80">
      <c r="A75" s="203"/>
      <c r="B75" s="206"/>
      <c r="C75" s="207" t="s">
        <v>145</v>
      </c>
      <c r="D75" s="208"/>
      <c r="E75" s="209">
        <v>90.6</v>
      </c>
      <c r="F75" s="210"/>
      <c r="G75" s="211"/>
      <c r="H75" s="212"/>
      <c r="I75" s="204"/>
      <c r="J75" s="213"/>
      <c r="K75" s="204"/>
      <c r="M75" s="205" t="s">
        <v>145</v>
      </c>
      <c r="O75" s="194"/>
    </row>
    <row r="76" spans="1:80">
      <c r="A76" s="203"/>
      <c r="B76" s="206"/>
      <c r="C76" s="207" t="s">
        <v>146</v>
      </c>
      <c r="D76" s="208"/>
      <c r="E76" s="209">
        <v>42.1</v>
      </c>
      <c r="F76" s="210"/>
      <c r="G76" s="211"/>
      <c r="H76" s="212"/>
      <c r="I76" s="204"/>
      <c r="J76" s="213"/>
      <c r="K76" s="204"/>
      <c r="M76" s="205" t="s">
        <v>146</v>
      </c>
      <c r="O76" s="194"/>
    </row>
    <row r="77" spans="1:80">
      <c r="A77" s="203"/>
      <c r="B77" s="206"/>
      <c r="C77" s="207" t="s">
        <v>147</v>
      </c>
      <c r="D77" s="208"/>
      <c r="E77" s="209">
        <v>3.6</v>
      </c>
      <c r="F77" s="210"/>
      <c r="G77" s="211"/>
      <c r="H77" s="212"/>
      <c r="I77" s="204"/>
      <c r="J77" s="213"/>
      <c r="K77" s="204"/>
      <c r="M77" s="205" t="s">
        <v>147</v>
      </c>
      <c r="O77" s="194"/>
    </row>
    <row r="78" spans="1:80">
      <c r="A78" s="214"/>
      <c r="B78" s="215" t="s">
        <v>78</v>
      </c>
      <c r="C78" s="216" t="s">
        <v>86</v>
      </c>
      <c r="D78" s="217"/>
      <c r="E78" s="218"/>
      <c r="F78" s="219"/>
      <c r="G78" s="220">
        <f>SUM(G7:G77)</f>
        <v>0</v>
      </c>
      <c r="H78" s="221"/>
      <c r="I78" s="222">
        <f>SUM(I7:I77)</f>
        <v>0.54400000000000004</v>
      </c>
      <c r="J78" s="221"/>
      <c r="K78" s="222">
        <f>SUM(K7:K77)</f>
        <v>-104.33619999999999</v>
      </c>
      <c r="O78" s="194">
        <v>4</v>
      </c>
      <c r="BA78" s="223">
        <f>SUM(BA7:BA77)</f>
        <v>0</v>
      </c>
      <c r="BB78" s="223">
        <f>SUM(BB7:BB77)</f>
        <v>0</v>
      </c>
      <c r="BC78" s="223">
        <f>SUM(BC7:BC77)</f>
        <v>0</v>
      </c>
      <c r="BD78" s="223">
        <f>SUM(BD7:BD77)</f>
        <v>0</v>
      </c>
      <c r="BE78" s="223">
        <f>SUM(BE7:BE77)</f>
        <v>0</v>
      </c>
    </row>
    <row r="79" spans="1:80">
      <c r="A79" s="184" t="s">
        <v>74</v>
      </c>
      <c r="B79" s="185" t="s">
        <v>148</v>
      </c>
      <c r="C79" s="186" t="s">
        <v>149</v>
      </c>
      <c r="D79" s="187"/>
      <c r="E79" s="188"/>
      <c r="F79" s="188"/>
      <c r="G79" s="189"/>
      <c r="H79" s="190"/>
      <c r="I79" s="191"/>
      <c r="J79" s="192"/>
      <c r="K79" s="193"/>
      <c r="O79" s="194">
        <v>1</v>
      </c>
    </row>
    <row r="80" spans="1:80">
      <c r="A80" s="195">
        <v>20</v>
      </c>
      <c r="B80" s="196" t="s">
        <v>151</v>
      </c>
      <c r="C80" s="197" t="s">
        <v>152</v>
      </c>
      <c r="D80" s="198" t="s">
        <v>89</v>
      </c>
      <c r="E80" s="199">
        <v>123</v>
      </c>
      <c r="F80" s="199">
        <v>0</v>
      </c>
      <c r="G80" s="200">
        <f>E80*F80</f>
        <v>0</v>
      </c>
      <c r="H80" s="201">
        <v>8.0030000000000004E-2</v>
      </c>
      <c r="I80" s="202">
        <f>E80*H80</f>
        <v>9.8436900000000005</v>
      </c>
      <c r="J80" s="201">
        <v>0</v>
      </c>
      <c r="K80" s="202">
        <f>E80*J80</f>
        <v>0</v>
      </c>
      <c r="O80" s="194">
        <v>2</v>
      </c>
      <c r="AA80" s="165">
        <v>1</v>
      </c>
      <c r="AB80" s="165">
        <v>1</v>
      </c>
      <c r="AC80" s="165">
        <v>1</v>
      </c>
      <c r="AZ80" s="165">
        <v>1</v>
      </c>
      <c r="BA80" s="165">
        <f>IF(AZ80=1,G80,0)</f>
        <v>0</v>
      </c>
      <c r="BB80" s="165">
        <f>IF(AZ80=2,G80,0)</f>
        <v>0</v>
      </c>
      <c r="BC80" s="165">
        <f>IF(AZ80=3,G80,0)</f>
        <v>0</v>
      </c>
      <c r="BD80" s="165">
        <f>IF(AZ80=4,G80,0)</f>
        <v>0</v>
      </c>
      <c r="BE80" s="165">
        <f>IF(AZ80=5,G80,0)</f>
        <v>0</v>
      </c>
      <c r="CA80" s="194">
        <v>1</v>
      </c>
      <c r="CB80" s="194">
        <v>1</v>
      </c>
    </row>
    <row r="81" spans="1:80">
      <c r="A81" s="203"/>
      <c r="B81" s="206"/>
      <c r="C81" s="207" t="s">
        <v>142</v>
      </c>
      <c r="D81" s="208"/>
      <c r="E81" s="209">
        <v>21.5</v>
      </c>
      <c r="F81" s="210"/>
      <c r="G81" s="211"/>
      <c r="H81" s="212"/>
      <c r="I81" s="204"/>
      <c r="J81" s="213"/>
      <c r="K81" s="204"/>
      <c r="M81" s="205" t="s">
        <v>142</v>
      </c>
      <c r="O81" s="194"/>
    </row>
    <row r="82" spans="1:80">
      <c r="A82" s="203"/>
      <c r="B82" s="206"/>
      <c r="C82" s="207" t="s">
        <v>143</v>
      </c>
      <c r="D82" s="208"/>
      <c r="E82" s="209">
        <v>3.5</v>
      </c>
      <c r="F82" s="210"/>
      <c r="G82" s="211"/>
      <c r="H82" s="212"/>
      <c r="I82" s="204"/>
      <c r="J82" s="213"/>
      <c r="K82" s="204"/>
      <c r="M82" s="205" t="s">
        <v>143</v>
      </c>
      <c r="O82" s="194"/>
    </row>
    <row r="83" spans="1:80">
      <c r="A83" s="203"/>
      <c r="B83" s="206"/>
      <c r="C83" s="207" t="s">
        <v>144</v>
      </c>
      <c r="D83" s="208"/>
      <c r="E83" s="209">
        <v>7.4</v>
      </c>
      <c r="F83" s="210"/>
      <c r="G83" s="211"/>
      <c r="H83" s="212"/>
      <c r="I83" s="204"/>
      <c r="J83" s="213"/>
      <c r="K83" s="204"/>
      <c r="M83" s="205" t="s">
        <v>144</v>
      </c>
      <c r="O83" s="194"/>
    </row>
    <row r="84" spans="1:80">
      <c r="A84" s="203"/>
      <c r="B84" s="206"/>
      <c r="C84" s="207" t="s">
        <v>145</v>
      </c>
      <c r="D84" s="208"/>
      <c r="E84" s="209">
        <v>90.6</v>
      </c>
      <c r="F84" s="210"/>
      <c r="G84" s="211"/>
      <c r="H84" s="212"/>
      <c r="I84" s="204"/>
      <c r="J84" s="213"/>
      <c r="K84" s="204"/>
      <c r="M84" s="205" t="s">
        <v>145</v>
      </c>
      <c r="O84" s="194"/>
    </row>
    <row r="85" spans="1:80">
      <c r="A85" s="195">
        <v>21</v>
      </c>
      <c r="B85" s="196" t="s">
        <v>153</v>
      </c>
      <c r="C85" s="197" t="s">
        <v>154</v>
      </c>
      <c r="D85" s="198" t="s">
        <v>89</v>
      </c>
      <c r="E85" s="199">
        <v>42.1</v>
      </c>
      <c r="F85" s="199">
        <v>0</v>
      </c>
      <c r="G85" s="200">
        <f>E85*F85</f>
        <v>0</v>
      </c>
      <c r="H85" s="201">
        <v>9.8199999999999996E-2</v>
      </c>
      <c r="I85" s="202">
        <f>E85*H85</f>
        <v>4.13422</v>
      </c>
      <c r="J85" s="201">
        <v>0</v>
      </c>
      <c r="K85" s="202">
        <f>E85*J85</f>
        <v>0</v>
      </c>
      <c r="O85" s="194">
        <v>2</v>
      </c>
      <c r="AA85" s="165">
        <v>1</v>
      </c>
      <c r="AB85" s="165">
        <v>1</v>
      </c>
      <c r="AC85" s="165">
        <v>1</v>
      </c>
      <c r="AZ85" s="165">
        <v>1</v>
      </c>
      <c r="BA85" s="165">
        <f>IF(AZ85=1,G85,0)</f>
        <v>0</v>
      </c>
      <c r="BB85" s="165">
        <f>IF(AZ85=2,G85,0)</f>
        <v>0</v>
      </c>
      <c r="BC85" s="165">
        <f>IF(AZ85=3,G85,0)</f>
        <v>0</v>
      </c>
      <c r="BD85" s="165">
        <f>IF(AZ85=4,G85,0)</f>
        <v>0</v>
      </c>
      <c r="BE85" s="165">
        <f>IF(AZ85=5,G85,0)</f>
        <v>0</v>
      </c>
      <c r="CA85" s="194">
        <v>1</v>
      </c>
      <c r="CB85" s="194">
        <v>1</v>
      </c>
    </row>
    <row r="86" spans="1:80">
      <c r="A86" s="203"/>
      <c r="B86" s="206"/>
      <c r="C86" s="207" t="s">
        <v>146</v>
      </c>
      <c r="D86" s="208"/>
      <c r="E86" s="209">
        <v>42.1</v>
      </c>
      <c r="F86" s="210"/>
      <c r="G86" s="211"/>
      <c r="H86" s="212"/>
      <c r="I86" s="204"/>
      <c r="J86" s="213"/>
      <c r="K86" s="204"/>
      <c r="M86" s="205" t="s">
        <v>146</v>
      </c>
      <c r="O86" s="194"/>
    </row>
    <row r="87" spans="1:80">
      <c r="A87" s="195">
        <v>22</v>
      </c>
      <c r="B87" s="196" t="s">
        <v>155</v>
      </c>
      <c r="C87" s="197" t="s">
        <v>156</v>
      </c>
      <c r="D87" s="198" t="s">
        <v>89</v>
      </c>
      <c r="E87" s="199">
        <v>90.6</v>
      </c>
      <c r="F87" s="199">
        <v>0</v>
      </c>
      <c r="G87" s="200">
        <f>E87*F87</f>
        <v>0</v>
      </c>
      <c r="H87" s="201">
        <v>0.57199999999999995</v>
      </c>
      <c r="I87" s="202">
        <f>E87*H87</f>
        <v>51.823199999999993</v>
      </c>
      <c r="J87" s="201">
        <v>0</v>
      </c>
      <c r="K87" s="202">
        <f>E87*J87</f>
        <v>0</v>
      </c>
      <c r="O87" s="194">
        <v>2</v>
      </c>
      <c r="AA87" s="165">
        <v>1</v>
      </c>
      <c r="AB87" s="165">
        <v>1</v>
      </c>
      <c r="AC87" s="165">
        <v>1</v>
      </c>
      <c r="AZ87" s="165">
        <v>1</v>
      </c>
      <c r="BA87" s="165">
        <f>IF(AZ87=1,G87,0)</f>
        <v>0</v>
      </c>
      <c r="BB87" s="165">
        <f>IF(AZ87=2,G87,0)</f>
        <v>0</v>
      </c>
      <c r="BC87" s="165">
        <f>IF(AZ87=3,G87,0)</f>
        <v>0</v>
      </c>
      <c r="BD87" s="165">
        <f>IF(AZ87=4,G87,0)</f>
        <v>0</v>
      </c>
      <c r="BE87" s="165">
        <f>IF(AZ87=5,G87,0)</f>
        <v>0</v>
      </c>
      <c r="CA87" s="194">
        <v>1</v>
      </c>
      <c r="CB87" s="194">
        <v>1</v>
      </c>
    </row>
    <row r="88" spans="1:80">
      <c r="A88" s="203"/>
      <c r="B88" s="206"/>
      <c r="C88" s="207" t="s">
        <v>157</v>
      </c>
      <c r="D88" s="208"/>
      <c r="E88" s="209">
        <v>90.6</v>
      </c>
      <c r="F88" s="210"/>
      <c r="G88" s="211"/>
      <c r="H88" s="212"/>
      <c r="I88" s="204"/>
      <c r="J88" s="213"/>
      <c r="K88" s="204"/>
      <c r="M88" s="205" t="s">
        <v>157</v>
      </c>
      <c r="O88" s="194"/>
    </row>
    <row r="89" spans="1:80">
      <c r="A89" s="195">
        <v>23</v>
      </c>
      <c r="B89" s="196" t="s">
        <v>158</v>
      </c>
      <c r="C89" s="197" t="s">
        <v>159</v>
      </c>
      <c r="D89" s="198" t="s">
        <v>89</v>
      </c>
      <c r="E89" s="199">
        <v>3.5</v>
      </c>
      <c r="F89" s="199">
        <v>0</v>
      </c>
      <c r="G89" s="200">
        <f>E89*F89</f>
        <v>0</v>
      </c>
      <c r="H89" s="201">
        <v>0.54200000000000004</v>
      </c>
      <c r="I89" s="202">
        <f>E89*H89</f>
        <v>1.8970000000000002</v>
      </c>
      <c r="J89" s="201">
        <v>0</v>
      </c>
      <c r="K89" s="202">
        <f>E89*J89</f>
        <v>0</v>
      </c>
      <c r="O89" s="194">
        <v>2</v>
      </c>
      <c r="AA89" s="165">
        <v>1</v>
      </c>
      <c r="AB89" s="165">
        <v>1</v>
      </c>
      <c r="AC89" s="165">
        <v>1</v>
      </c>
      <c r="AZ89" s="165">
        <v>1</v>
      </c>
      <c r="BA89" s="165">
        <f>IF(AZ89=1,G89,0)</f>
        <v>0</v>
      </c>
      <c r="BB89" s="165">
        <f>IF(AZ89=2,G89,0)</f>
        <v>0</v>
      </c>
      <c r="BC89" s="165">
        <f>IF(AZ89=3,G89,0)</f>
        <v>0</v>
      </c>
      <c r="BD89" s="165">
        <f>IF(AZ89=4,G89,0)</f>
        <v>0</v>
      </c>
      <c r="BE89" s="165">
        <f>IF(AZ89=5,G89,0)</f>
        <v>0</v>
      </c>
      <c r="CA89" s="194">
        <v>1</v>
      </c>
      <c r="CB89" s="194">
        <v>1</v>
      </c>
    </row>
    <row r="90" spans="1:80">
      <c r="A90" s="203"/>
      <c r="B90" s="206"/>
      <c r="C90" s="207" t="s">
        <v>160</v>
      </c>
      <c r="D90" s="208"/>
      <c r="E90" s="209">
        <v>3.5</v>
      </c>
      <c r="F90" s="210"/>
      <c r="G90" s="211"/>
      <c r="H90" s="212"/>
      <c r="I90" s="204"/>
      <c r="J90" s="213"/>
      <c r="K90" s="204"/>
      <c r="M90" s="205" t="s">
        <v>160</v>
      </c>
      <c r="O90" s="194"/>
    </row>
    <row r="91" spans="1:80">
      <c r="A91" s="195">
        <v>24</v>
      </c>
      <c r="B91" s="196" t="s">
        <v>161</v>
      </c>
      <c r="C91" s="197" t="s">
        <v>162</v>
      </c>
      <c r="D91" s="198" t="s">
        <v>89</v>
      </c>
      <c r="E91" s="199">
        <v>21.5</v>
      </c>
      <c r="F91" s="199">
        <v>0</v>
      </c>
      <c r="G91" s="200">
        <f>E91*F91</f>
        <v>0</v>
      </c>
      <c r="H91" s="201">
        <v>0.37080000000000002</v>
      </c>
      <c r="I91" s="202">
        <f>E91*H91</f>
        <v>7.9722000000000008</v>
      </c>
      <c r="J91" s="201">
        <v>0</v>
      </c>
      <c r="K91" s="202">
        <f>E91*J91</f>
        <v>0</v>
      </c>
      <c r="O91" s="194">
        <v>2</v>
      </c>
      <c r="AA91" s="165">
        <v>1</v>
      </c>
      <c r="AB91" s="165">
        <v>1</v>
      </c>
      <c r="AC91" s="165">
        <v>1</v>
      </c>
      <c r="AZ91" s="165">
        <v>1</v>
      </c>
      <c r="BA91" s="165">
        <f>IF(AZ91=1,G91,0)</f>
        <v>0</v>
      </c>
      <c r="BB91" s="165">
        <f>IF(AZ91=2,G91,0)</f>
        <v>0</v>
      </c>
      <c r="BC91" s="165">
        <f>IF(AZ91=3,G91,0)</f>
        <v>0</v>
      </c>
      <c r="BD91" s="165">
        <f>IF(AZ91=4,G91,0)</f>
        <v>0</v>
      </c>
      <c r="BE91" s="165">
        <f>IF(AZ91=5,G91,0)</f>
        <v>0</v>
      </c>
      <c r="CA91" s="194">
        <v>1</v>
      </c>
      <c r="CB91" s="194">
        <v>1</v>
      </c>
    </row>
    <row r="92" spans="1:80">
      <c r="A92" s="203"/>
      <c r="B92" s="206"/>
      <c r="C92" s="207" t="s">
        <v>163</v>
      </c>
      <c r="D92" s="208"/>
      <c r="E92" s="209">
        <v>21.5</v>
      </c>
      <c r="F92" s="210"/>
      <c r="G92" s="211"/>
      <c r="H92" s="212"/>
      <c r="I92" s="204"/>
      <c r="J92" s="213"/>
      <c r="K92" s="204"/>
      <c r="M92" s="205" t="s">
        <v>163</v>
      </c>
      <c r="O92" s="194"/>
    </row>
    <row r="93" spans="1:80">
      <c r="A93" s="195">
        <v>25</v>
      </c>
      <c r="B93" s="196" t="s">
        <v>164</v>
      </c>
      <c r="C93" s="197" t="s">
        <v>165</v>
      </c>
      <c r="D93" s="198" t="s">
        <v>89</v>
      </c>
      <c r="E93" s="199">
        <v>42.1</v>
      </c>
      <c r="F93" s="199">
        <v>0</v>
      </c>
      <c r="G93" s="200">
        <f>E93*F93</f>
        <v>0</v>
      </c>
      <c r="H93" s="201">
        <v>0.44349</v>
      </c>
      <c r="I93" s="202">
        <f>E93*H93</f>
        <v>18.670929000000001</v>
      </c>
      <c r="J93" s="201">
        <v>0</v>
      </c>
      <c r="K93" s="202">
        <f>E93*J93</f>
        <v>0</v>
      </c>
      <c r="O93" s="194">
        <v>2</v>
      </c>
      <c r="AA93" s="165">
        <v>1</v>
      </c>
      <c r="AB93" s="165">
        <v>1</v>
      </c>
      <c r="AC93" s="165">
        <v>1</v>
      </c>
      <c r="AZ93" s="165">
        <v>1</v>
      </c>
      <c r="BA93" s="165">
        <f>IF(AZ93=1,G93,0)</f>
        <v>0</v>
      </c>
      <c r="BB93" s="165">
        <f>IF(AZ93=2,G93,0)</f>
        <v>0</v>
      </c>
      <c r="BC93" s="165">
        <f>IF(AZ93=3,G93,0)</f>
        <v>0</v>
      </c>
      <c r="BD93" s="165">
        <f>IF(AZ93=4,G93,0)</f>
        <v>0</v>
      </c>
      <c r="BE93" s="165">
        <f>IF(AZ93=5,G93,0)</f>
        <v>0</v>
      </c>
      <c r="CA93" s="194">
        <v>1</v>
      </c>
      <c r="CB93" s="194">
        <v>1</v>
      </c>
    </row>
    <row r="94" spans="1:80">
      <c r="A94" s="203"/>
      <c r="B94" s="206"/>
      <c r="C94" s="207" t="s">
        <v>146</v>
      </c>
      <c r="D94" s="208"/>
      <c r="E94" s="209">
        <v>42.1</v>
      </c>
      <c r="F94" s="210"/>
      <c r="G94" s="211"/>
      <c r="H94" s="212"/>
      <c r="I94" s="204"/>
      <c r="J94" s="213"/>
      <c r="K94" s="204"/>
      <c r="M94" s="205" t="s">
        <v>146</v>
      </c>
      <c r="O94" s="194"/>
    </row>
    <row r="95" spans="1:80">
      <c r="A95" s="195">
        <v>26</v>
      </c>
      <c r="B95" s="196" t="s">
        <v>166</v>
      </c>
      <c r="C95" s="197" t="s">
        <v>167</v>
      </c>
      <c r="D95" s="198" t="s">
        <v>89</v>
      </c>
      <c r="E95" s="199">
        <v>7.4</v>
      </c>
      <c r="F95" s="199">
        <v>0</v>
      </c>
      <c r="G95" s="200">
        <f>E95*F95</f>
        <v>0</v>
      </c>
      <c r="H95" s="201">
        <v>0.46166000000000001</v>
      </c>
      <c r="I95" s="202">
        <f>E95*H95</f>
        <v>3.4162840000000001</v>
      </c>
      <c r="J95" s="201">
        <v>0</v>
      </c>
      <c r="K95" s="202">
        <f>E95*J95</f>
        <v>0</v>
      </c>
      <c r="O95" s="194">
        <v>2</v>
      </c>
      <c r="AA95" s="165">
        <v>1</v>
      </c>
      <c r="AB95" s="165">
        <v>1</v>
      </c>
      <c r="AC95" s="165">
        <v>1</v>
      </c>
      <c r="AZ95" s="165">
        <v>1</v>
      </c>
      <c r="BA95" s="165">
        <f>IF(AZ95=1,G95,0)</f>
        <v>0</v>
      </c>
      <c r="BB95" s="165">
        <f>IF(AZ95=2,G95,0)</f>
        <v>0</v>
      </c>
      <c r="BC95" s="165">
        <f>IF(AZ95=3,G95,0)</f>
        <v>0</v>
      </c>
      <c r="BD95" s="165">
        <f>IF(AZ95=4,G95,0)</f>
        <v>0</v>
      </c>
      <c r="BE95" s="165">
        <f>IF(AZ95=5,G95,0)</f>
        <v>0</v>
      </c>
      <c r="CA95" s="194">
        <v>1</v>
      </c>
      <c r="CB95" s="194">
        <v>1</v>
      </c>
    </row>
    <row r="96" spans="1:80">
      <c r="A96" s="203"/>
      <c r="B96" s="206"/>
      <c r="C96" s="207" t="s">
        <v>144</v>
      </c>
      <c r="D96" s="208"/>
      <c r="E96" s="209">
        <v>7.4</v>
      </c>
      <c r="F96" s="210"/>
      <c r="G96" s="211"/>
      <c r="H96" s="212"/>
      <c r="I96" s="204"/>
      <c r="J96" s="213"/>
      <c r="K96" s="204"/>
      <c r="M96" s="205" t="s">
        <v>144</v>
      </c>
      <c r="O96" s="194"/>
    </row>
    <row r="97" spans="1:80">
      <c r="A97" s="195">
        <v>27</v>
      </c>
      <c r="B97" s="196" t="s">
        <v>168</v>
      </c>
      <c r="C97" s="197" t="s">
        <v>169</v>
      </c>
      <c r="D97" s="198" t="s">
        <v>89</v>
      </c>
      <c r="E97" s="199">
        <v>42.1</v>
      </c>
      <c r="F97" s="199">
        <v>0</v>
      </c>
      <c r="G97" s="200">
        <f>E97*F97</f>
        <v>0</v>
      </c>
      <c r="H97" s="201">
        <v>0.13188</v>
      </c>
      <c r="I97" s="202">
        <f>E97*H97</f>
        <v>5.5521479999999999</v>
      </c>
      <c r="J97" s="201">
        <v>0</v>
      </c>
      <c r="K97" s="202">
        <f>E97*J97</f>
        <v>0</v>
      </c>
      <c r="O97" s="194">
        <v>2</v>
      </c>
      <c r="AA97" s="165">
        <v>1</v>
      </c>
      <c r="AB97" s="165">
        <v>1</v>
      </c>
      <c r="AC97" s="165">
        <v>1</v>
      </c>
      <c r="AZ97" s="165">
        <v>1</v>
      </c>
      <c r="BA97" s="165">
        <f>IF(AZ97=1,G97,0)</f>
        <v>0</v>
      </c>
      <c r="BB97" s="165">
        <f>IF(AZ97=2,G97,0)</f>
        <v>0</v>
      </c>
      <c r="BC97" s="165">
        <f>IF(AZ97=3,G97,0)</f>
        <v>0</v>
      </c>
      <c r="BD97" s="165">
        <f>IF(AZ97=4,G97,0)</f>
        <v>0</v>
      </c>
      <c r="BE97" s="165">
        <f>IF(AZ97=5,G97,0)</f>
        <v>0</v>
      </c>
      <c r="CA97" s="194">
        <v>1</v>
      </c>
      <c r="CB97" s="194">
        <v>1</v>
      </c>
    </row>
    <row r="98" spans="1:80">
      <c r="A98" s="195">
        <v>28</v>
      </c>
      <c r="B98" s="196" t="s">
        <v>170</v>
      </c>
      <c r="C98" s="197" t="s">
        <v>171</v>
      </c>
      <c r="D98" s="198" t="s">
        <v>89</v>
      </c>
      <c r="E98" s="199">
        <v>42.1</v>
      </c>
      <c r="F98" s="199">
        <v>0</v>
      </c>
      <c r="G98" s="200">
        <f>E98*F98</f>
        <v>0</v>
      </c>
      <c r="H98" s="201">
        <v>3.4000000000000002E-4</v>
      </c>
      <c r="I98" s="202">
        <f>E98*H98</f>
        <v>1.4314000000000002E-2</v>
      </c>
      <c r="J98" s="201">
        <v>0</v>
      </c>
      <c r="K98" s="202">
        <f>E98*J98</f>
        <v>0</v>
      </c>
      <c r="O98" s="194">
        <v>2</v>
      </c>
      <c r="AA98" s="165">
        <v>1</v>
      </c>
      <c r="AB98" s="165">
        <v>1</v>
      </c>
      <c r="AC98" s="165">
        <v>1</v>
      </c>
      <c r="AZ98" s="165">
        <v>1</v>
      </c>
      <c r="BA98" s="165">
        <f>IF(AZ98=1,G98,0)</f>
        <v>0</v>
      </c>
      <c r="BB98" s="165">
        <f>IF(AZ98=2,G98,0)</f>
        <v>0</v>
      </c>
      <c r="BC98" s="165">
        <f>IF(AZ98=3,G98,0)</f>
        <v>0</v>
      </c>
      <c r="BD98" s="165">
        <f>IF(AZ98=4,G98,0)</f>
        <v>0</v>
      </c>
      <c r="BE98" s="165">
        <f>IF(AZ98=5,G98,0)</f>
        <v>0</v>
      </c>
      <c r="CA98" s="194">
        <v>1</v>
      </c>
      <c r="CB98" s="194">
        <v>1</v>
      </c>
    </row>
    <row r="99" spans="1:80">
      <c r="A99" s="195">
        <v>29</v>
      </c>
      <c r="B99" s="196" t="s">
        <v>172</v>
      </c>
      <c r="C99" s="197" t="s">
        <v>173</v>
      </c>
      <c r="D99" s="198" t="s">
        <v>89</v>
      </c>
      <c r="E99" s="199">
        <v>84.2</v>
      </c>
      <c r="F99" s="199">
        <v>0</v>
      </c>
      <c r="G99" s="200">
        <f>E99*F99</f>
        <v>0</v>
      </c>
      <c r="H99" s="201">
        <v>7.1000000000000002E-4</v>
      </c>
      <c r="I99" s="202">
        <f>E99*H99</f>
        <v>5.9782000000000002E-2</v>
      </c>
      <c r="J99" s="201">
        <v>0</v>
      </c>
      <c r="K99" s="202">
        <f>E99*J99</f>
        <v>0</v>
      </c>
      <c r="O99" s="194">
        <v>2</v>
      </c>
      <c r="AA99" s="165">
        <v>1</v>
      </c>
      <c r="AB99" s="165">
        <v>1</v>
      </c>
      <c r="AC99" s="165">
        <v>1</v>
      </c>
      <c r="AZ99" s="165">
        <v>1</v>
      </c>
      <c r="BA99" s="165">
        <f>IF(AZ99=1,G99,0)</f>
        <v>0</v>
      </c>
      <c r="BB99" s="165">
        <f>IF(AZ99=2,G99,0)</f>
        <v>0</v>
      </c>
      <c r="BC99" s="165">
        <f>IF(AZ99=3,G99,0)</f>
        <v>0</v>
      </c>
      <c r="BD99" s="165">
        <f>IF(AZ99=4,G99,0)</f>
        <v>0</v>
      </c>
      <c r="BE99" s="165">
        <f>IF(AZ99=5,G99,0)</f>
        <v>0</v>
      </c>
      <c r="CA99" s="194">
        <v>1</v>
      </c>
      <c r="CB99" s="194">
        <v>1</v>
      </c>
    </row>
    <row r="100" spans="1:80">
      <c r="A100" s="203"/>
      <c r="B100" s="206"/>
      <c r="C100" s="207" t="s">
        <v>174</v>
      </c>
      <c r="D100" s="208"/>
      <c r="E100" s="209">
        <v>42.1</v>
      </c>
      <c r="F100" s="210"/>
      <c r="G100" s="211"/>
      <c r="H100" s="212"/>
      <c r="I100" s="204"/>
      <c r="J100" s="213"/>
      <c r="K100" s="204"/>
      <c r="M100" s="205" t="s">
        <v>174</v>
      </c>
      <c r="O100" s="194"/>
    </row>
    <row r="101" spans="1:80">
      <c r="A101" s="203"/>
      <c r="B101" s="206"/>
      <c r="C101" s="207" t="s">
        <v>174</v>
      </c>
      <c r="D101" s="208"/>
      <c r="E101" s="209">
        <v>42.1</v>
      </c>
      <c r="F101" s="210"/>
      <c r="G101" s="211"/>
      <c r="H101" s="212"/>
      <c r="I101" s="204"/>
      <c r="J101" s="213"/>
      <c r="K101" s="204"/>
      <c r="M101" s="205" t="s">
        <v>174</v>
      </c>
      <c r="O101" s="194"/>
    </row>
    <row r="102" spans="1:80" ht="22.5">
      <c r="A102" s="195">
        <v>30</v>
      </c>
      <c r="B102" s="196" t="s">
        <v>175</v>
      </c>
      <c r="C102" s="197" t="s">
        <v>176</v>
      </c>
      <c r="D102" s="198" t="s">
        <v>89</v>
      </c>
      <c r="E102" s="199">
        <v>42.1</v>
      </c>
      <c r="F102" s="199">
        <v>0</v>
      </c>
      <c r="G102" s="200">
        <f>E102*F102</f>
        <v>0</v>
      </c>
      <c r="H102" s="201">
        <v>0.12966</v>
      </c>
      <c r="I102" s="202">
        <f>E102*H102</f>
        <v>5.4586860000000001</v>
      </c>
      <c r="J102" s="201">
        <v>0</v>
      </c>
      <c r="K102" s="202">
        <f>E102*J102</f>
        <v>0</v>
      </c>
      <c r="O102" s="194">
        <v>2</v>
      </c>
      <c r="AA102" s="165">
        <v>1</v>
      </c>
      <c r="AB102" s="165">
        <v>1</v>
      </c>
      <c r="AC102" s="165">
        <v>1</v>
      </c>
      <c r="AZ102" s="165">
        <v>1</v>
      </c>
      <c r="BA102" s="165">
        <f>IF(AZ102=1,G102,0)</f>
        <v>0</v>
      </c>
      <c r="BB102" s="165">
        <f>IF(AZ102=2,G102,0)</f>
        <v>0</v>
      </c>
      <c r="BC102" s="165">
        <f>IF(AZ102=3,G102,0)</f>
        <v>0</v>
      </c>
      <c r="BD102" s="165">
        <f>IF(AZ102=4,G102,0)</f>
        <v>0</v>
      </c>
      <c r="BE102" s="165">
        <f>IF(AZ102=5,G102,0)</f>
        <v>0</v>
      </c>
      <c r="CA102" s="194">
        <v>1</v>
      </c>
      <c r="CB102" s="194">
        <v>1</v>
      </c>
    </row>
    <row r="103" spans="1:80" ht="22.5">
      <c r="A103" s="195">
        <v>31</v>
      </c>
      <c r="B103" s="196" t="s">
        <v>177</v>
      </c>
      <c r="C103" s="197" t="s">
        <v>178</v>
      </c>
      <c r="D103" s="198" t="s">
        <v>89</v>
      </c>
      <c r="E103" s="199">
        <v>42.1</v>
      </c>
      <c r="F103" s="199">
        <v>0</v>
      </c>
      <c r="G103" s="200">
        <f>E103*F103</f>
        <v>0</v>
      </c>
      <c r="H103" s="201">
        <v>0.10373</v>
      </c>
      <c r="I103" s="202">
        <f>E103*H103</f>
        <v>4.3670330000000002</v>
      </c>
      <c r="J103" s="201">
        <v>0</v>
      </c>
      <c r="K103" s="202">
        <f>E103*J103</f>
        <v>0</v>
      </c>
      <c r="O103" s="194">
        <v>2</v>
      </c>
      <c r="AA103" s="165">
        <v>1</v>
      </c>
      <c r="AB103" s="165">
        <v>1</v>
      </c>
      <c r="AC103" s="165">
        <v>1</v>
      </c>
      <c r="AZ103" s="165">
        <v>1</v>
      </c>
      <c r="BA103" s="165">
        <f>IF(AZ103=1,G103,0)</f>
        <v>0</v>
      </c>
      <c r="BB103" s="165">
        <f>IF(AZ103=2,G103,0)</f>
        <v>0</v>
      </c>
      <c r="BC103" s="165">
        <f>IF(AZ103=3,G103,0)</f>
        <v>0</v>
      </c>
      <c r="BD103" s="165">
        <f>IF(AZ103=4,G103,0)</f>
        <v>0</v>
      </c>
      <c r="BE103" s="165">
        <f>IF(AZ103=5,G103,0)</f>
        <v>0</v>
      </c>
      <c r="CA103" s="194">
        <v>1</v>
      </c>
      <c r="CB103" s="194">
        <v>1</v>
      </c>
    </row>
    <row r="104" spans="1:80">
      <c r="A104" s="195">
        <v>32</v>
      </c>
      <c r="B104" s="196" t="s">
        <v>179</v>
      </c>
      <c r="C104" s="197" t="s">
        <v>180</v>
      </c>
      <c r="D104" s="198" t="s">
        <v>89</v>
      </c>
      <c r="E104" s="199">
        <v>7.4</v>
      </c>
      <c r="F104" s="199">
        <v>0</v>
      </c>
      <c r="G104" s="200">
        <f>E104*F104</f>
        <v>0</v>
      </c>
      <c r="H104" s="201">
        <v>0.1837</v>
      </c>
      <c r="I104" s="202">
        <f>E104*H104</f>
        <v>1.35938</v>
      </c>
      <c r="J104" s="201">
        <v>0</v>
      </c>
      <c r="K104" s="202">
        <f>E104*J104</f>
        <v>0</v>
      </c>
      <c r="O104" s="194">
        <v>2</v>
      </c>
      <c r="AA104" s="165">
        <v>1</v>
      </c>
      <c r="AB104" s="165">
        <v>1</v>
      </c>
      <c r="AC104" s="165">
        <v>1</v>
      </c>
      <c r="AZ104" s="165">
        <v>1</v>
      </c>
      <c r="BA104" s="165">
        <f>IF(AZ104=1,G104,0)</f>
        <v>0</v>
      </c>
      <c r="BB104" s="165">
        <f>IF(AZ104=2,G104,0)</f>
        <v>0</v>
      </c>
      <c r="BC104" s="165">
        <f>IF(AZ104=3,G104,0)</f>
        <v>0</v>
      </c>
      <c r="BD104" s="165">
        <f>IF(AZ104=4,G104,0)</f>
        <v>0</v>
      </c>
      <c r="BE104" s="165">
        <f>IF(AZ104=5,G104,0)</f>
        <v>0</v>
      </c>
      <c r="CA104" s="194">
        <v>1</v>
      </c>
      <c r="CB104" s="194">
        <v>1</v>
      </c>
    </row>
    <row r="105" spans="1:80">
      <c r="A105" s="203"/>
      <c r="B105" s="206"/>
      <c r="C105" s="207" t="s">
        <v>181</v>
      </c>
      <c r="D105" s="208"/>
      <c r="E105" s="209">
        <v>7.4</v>
      </c>
      <c r="F105" s="210"/>
      <c r="G105" s="211"/>
      <c r="H105" s="212"/>
      <c r="I105" s="204"/>
      <c r="J105" s="213"/>
      <c r="K105" s="204"/>
      <c r="M105" s="205" t="s">
        <v>181</v>
      </c>
      <c r="O105" s="194"/>
    </row>
    <row r="106" spans="1:80">
      <c r="A106" s="195">
        <v>33</v>
      </c>
      <c r="B106" s="196" t="s">
        <v>182</v>
      </c>
      <c r="C106" s="197" t="s">
        <v>183</v>
      </c>
      <c r="D106" s="198" t="s">
        <v>89</v>
      </c>
      <c r="E106" s="199">
        <v>25</v>
      </c>
      <c r="F106" s="199">
        <v>0</v>
      </c>
      <c r="G106" s="200">
        <f>E106*F106</f>
        <v>0</v>
      </c>
      <c r="H106" s="201">
        <v>8.4250000000000005E-2</v>
      </c>
      <c r="I106" s="202">
        <f>E106*H106</f>
        <v>2.1062500000000002</v>
      </c>
      <c r="J106" s="201">
        <v>0</v>
      </c>
      <c r="K106" s="202">
        <f>E106*J106</f>
        <v>0</v>
      </c>
      <c r="O106" s="194">
        <v>2</v>
      </c>
      <c r="AA106" s="165">
        <v>1</v>
      </c>
      <c r="AB106" s="165">
        <v>1</v>
      </c>
      <c r="AC106" s="165">
        <v>1</v>
      </c>
      <c r="AZ106" s="165">
        <v>1</v>
      </c>
      <c r="BA106" s="165">
        <f>IF(AZ106=1,G106,0)</f>
        <v>0</v>
      </c>
      <c r="BB106" s="165">
        <f>IF(AZ106=2,G106,0)</f>
        <v>0</v>
      </c>
      <c r="BC106" s="165">
        <f>IF(AZ106=3,G106,0)</f>
        <v>0</v>
      </c>
      <c r="BD106" s="165">
        <f>IF(AZ106=4,G106,0)</f>
        <v>0</v>
      </c>
      <c r="BE106" s="165">
        <f>IF(AZ106=5,G106,0)</f>
        <v>0</v>
      </c>
      <c r="CA106" s="194">
        <v>1</v>
      </c>
      <c r="CB106" s="194">
        <v>1</v>
      </c>
    </row>
    <row r="107" spans="1:80">
      <c r="A107" s="203"/>
      <c r="B107" s="206"/>
      <c r="C107" s="207" t="s">
        <v>142</v>
      </c>
      <c r="D107" s="208"/>
      <c r="E107" s="209">
        <v>21.5</v>
      </c>
      <c r="F107" s="210"/>
      <c r="G107" s="211"/>
      <c r="H107" s="212"/>
      <c r="I107" s="204"/>
      <c r="J107" s="213"/>
      <c r="K107" s="204"/>
      <c r="M107" s="205" t="s">
        <v>142</v>
      </c>
      <c r="O107" s="194"/>
    </row>
    <row r="108" spans="1:80">
      <c r="A108" s="203"/>
      <c r="B108" s="206"/>
      <c r="C108" s="207" t="s">
        <v>143</v>
      </c>
      <c r="D108" s="208"/>
      <c r="E108" s="209">
        <v>3.5</v>
      </c>
      <c r="F108" s="210"/>
      <c r="G108" s="211"/>
      <c r="H108" s="212"/>
      <c r="I108" s="204"/>
      <c r="J108" s="213"/>
      <c r="K108" s="204"/>
      <c r="M108" s="205" t="s">
        <v>143</v>
      </c>
      <c r="O108" s="194"/>
    </row>
    <row r="109" spans="1:80">
      <c r="A109" s="195">
        <v>34</v>
      </c>
      <c r="B109" s="196" t="s">
        <v>184</v>
      </c>
      <c r="C109" s="197" t="s">
        <v>185</v>
      </c>
      <c r="D109" s="198" t="s">
        <v>89</v>
      </c>
      <c r="E109" s="199">
        <v>90.6</v>
      </c>
      <c r="F109" s="199">
        <v>0</v>
      </c>
      <c r="G109" s="200">
        <f>E109*F109</f>
        <v>0</v>
      </c>
      <c r="H109" s="201">
        <v>8.5650000000000004E-2</v>
      </c>
      <c r="I109" s="202">
        <f>E109*H109</f>
        <v>7.7598899999999995</v>
      </c>
      <c r="J109" s="201">
        <v>0</v>
      </c>
      <c r="K109" s="202">
        <f>E109*J109</f>
        <v>0</v>
      </c>
      <c r="O109" s="194">
        <v>2</v>
      </c>
      <c r="AA109" s="165">
        <v>1</v>
      </c>
      <c r="AB109" s="165">
        <v>1</v>
      </c>
      <c r="AC109" s="165">
        <v>1</v>
      </c>
      <c r="AZ109" s="165">
        <v>1</v>
      </c>
      <c r="BA109" s="165">
        <f>IF(AZ109=1,G109,0)</f>
        <v>0</v>
      </c>
      <c r="BB109" s="165">
        <f>IF(AZ109=2,G109,0)</f>
        <v>0</v>
      </c>
      <c r="BC109" s="165">
        <f>IF(AZ109=3,G109,0)</f>
        <v>0</v>
      </c>
      <c r="BD109" s="165">
        <f>IF(AZ109=4,G109,0)</f>
        <v>0</v>
      </c>
      <c r="BE109" s="165">
        <f>IF(AZ109=5,G109,0)</f>
        <v>0</v>
      </c>
      <c r="CA109" s="194">
        <v>1</v>
      </c>
      <c r="CB109" s="194">
        <v>1</v>
      </c>
    </row>
    <row r="110" spans="1:80">
      <c r="A110" s="203"/>
      <c r="B110" s="206"/>
      <c r="C110" s="207" t="s">
        <v>145</v>
      </c>
      <c r="D110" s="208"/>
      <c r="E110" s="209">
        <v>90.6</v>
      </c>
      <c r="F110" s="210"/>
      <c r="G110" s="211"/>
      <c r="H110" s="212"/>
      <c r="I110" s="204"/>
      <c r="J110" s="213"/>
      <c r="K110" s="204"/>
      <c r="M110" s="205" t="s">
        <v>145</v>
      </c>
      <c r="O110" s="194"/>
    </row>
    <row r="111" spans="1:80">
      <c r="A111" s="195">
        <v>35</v>
      </c>
      <c r="B111" s="196" t="s">
        <v>186</v>
      </c>
      <c r="C111" s="197" t="s">
        <v>187</v>
      </c>
      <c r="D111" s="198" t="s">
        <v>89</v>
      </c>
      <c r="E111" s="199">
        <v>123</v>
      </c>
      <c r="F111" s="199">
        <v>0</v>
      </c>
      <c r="G111" s="200">
        <f>E111*F111</f>
        <v>0</v>
      </c>
      <c r="H111" s="201">
        <v>0</v>
      </c>
      <c r="I111" s="202">
        <f>E111*H111</f>
        <v>0</v>
      </c>
      <c r="J111" s="201">
        <v>0</v>
      </c>
      <c r="K111" s="202">
        <f>E111*J111</f>
        <v>0</v>
      </c>
      <c r="O111" s="194">
        <v>2</v>
      </c>
      <c r="AA111" s="165">
        <v>1</v>
      </c>
      <c r="AB111" s="165">
        <v>1</v>
      </c>
      <c r="AC111" s="165">
        <v>1</v>
      </c>
      <c r="AZ111" s="165">
        <v>1</v>
      </c>
      <c r="BA111" s="165">
        <f>IF(AZ111=1,G111,0)</f>
        <v>0</v>
      </c>
      <c r="BB111" s="165">
        <f>IF(AZ111=2,G111,0)</f>
        <v>0</v>
      </c>
      <c r="BC111" s="165">
        <f>IF(AZ111=3,G111,0)</f>
        <v>0</v>
      </c>
      <c r="BD111" s="165">
        <f>IF(AZ111=4,G111,0)</f>
        <v>0</v>
      </c>
      <c r="BE111" s="165">
        <f>IF(AZ111=5,G111,0)</f>
        <v>0</v>
      </c>
      <c r="CA111" s="194">
        <v>1</v>
      </c>
      <c r="CB111" s="194">
        <v>1</v>
      </c>
    </row>
    <row r="112" spans="1:80">
      <c r="A112" s="203"/>
      <c r="B112" s="206"/>
      <c r="C112" s="207" t="s">
        <v>142</v>
      </c>
      <c r="D112" s="208"/>
      <c r="E112" s="209">
        <v>21.5</v>
      </c>
      <c r="F112" s="210"/>
      <c r="G112" s="211"/>
      <c r="H112" s="212"/>
      <c r="I112" s="204"/>
      <c r="J112" s="213"/>
      <c r="K112" s="204"/>
      <c r="M112" s="205" t="s">
        <v>142</v>
      </c>
      <c r="O112" s="194"/>
    </row>
    <row r="113" spans="1:80">
      <c r="A113" s="203"/>
      <c r="B113" s="206"/>
      <c r="C113" s="207" t="s">
        <v>143</v>
      </c>
      <c r="D113" s="208"/>
      <c r="E113" s="209">
        <v>3.5</v>
      </c>
      <c r="F113" s="210"/>
      <c r="G113" s="211"/>
      <c r="H113" s="212"/>
      <c r="I113" s="204"/>
      <c r="J113" s="213"/>
      <c r="K113" s="204"/>
      <c r="M113" s="205" t="s">
        <v>143</v>
      </c>
      <c r="O113" s="194"/>
    </row>
    <row r="114" spans="1:80">
      <c r="A114" s="203"/>
      <c r="B114" s="206"/>
      <c r="C114" s="207" t="s">
        <v>144</v>
      </c>
      <c r="D114" s="208"/>
      <c r="E114" s="209">
        <v>7.4</v>
      </c>
      <c r="F114" s="210"/>
      <c r="G114" s="211"/>
      <c r="H114" s="212"/>
      <c r="I114" s="204"/>
      <c r="J114" s="213"/>
      <c r="K114" s="204"/>
      <c r="M114" s="205" t="s">
        <v>144</v>
      </c>
      <c r="O114" s="194"/>
    </row>
    <row r="115" spans="1:80">
      <c r="A115" s="203"/>
      <c r="B115" s="206"/>
      <c r="C115" s="207" t="s">
        <v>145</v>
      </c>
      <c r="D115" s="208"/>
      <c r="E115" s="209">
        <v>90.6</v>
      </c>
      <c r="F115" s="210"/>
      <c r="G115" s="211"/>
      <c r="H115" s="212"/>
      <c r="I115" s="204"/>
      <c r="J115" s="213"/>
      <c r="K115" s="204"/>
      <c r="M115" s="205" t="s">
        <v>145</v>
      </c>
      <c r="O115" s="194"/>
    </row>
    <row r="116" spans="1:80">
      <c r="A116" s="195">
        <v>36</v>
      </c>
      <c r="B116" s="196" t="s">
        <v>188</v>
      </c>
      <c r="C116" s="197" t="s">
        <v>189</v>
      </c>
      <c r="D116" s="198" t="s">
        <v>89</v>
      </c>
      <c r="E116" s="199">
        <v>23.65</v>
      </c>
      <c r="F116" s="199">
        <v>0</v>
      </c>
      <c r="G116" s="200">
        <f>E116*F116</f>
        <v>0</v>
      </c>
      <c r="H116" s="201">
        <v>0.13100000000000001</v>
      </c>
      <c r="I116" s="202">
        <f>E116*H116</f>
        <v>3.09815</v>
      </c>
      <c r="J116" s="201"/>
      <c r="K116" s="202">
        <f>E116*J116</f>
        <v>0</v>
      </c>
      <c r="O116" s="194">
        <v>2</v>
      </c>
      <c r="AA116" s="165">
        <v>3</v>
      </c>
      <c r="AB116" s="165">
        <v>1</v>
      </c>
      <c r="AC116" s="165">
        <v>59245308</v>
      </c>
      <c r="AZ116" s="165">
        <v>1</v>
      </c>
      <c r="BA116" s="165">
        <f>IF(AZ116=1,G116,0)</f>
        <v>0</v>
      </c>
      <c r="BB116" s="165">
        <f>IF(AZ116=2,G116,0)</f>
        <v>0</v>
      </c>
      <c r="BC116" s="165">
        <f>IF(AZ116=3,G116,0)</f>
        <v>0</v>
      </c>
      <c r="BD116" s="165">
        <f>IF(AZ116=4,G116,0)</f>
        <v>0</v>
      </c>
      <c r="BE116" s="165">
        <f>IF(AZ116=5,G116,0)</f>
        <v>0</v>
      </c>
      <c r="CA116" s="194">
        <v>3</v>
      </c>
      <c r="CB116" s="194">
        <v>1</v>
      </c>
    </row>
    <row r="117" spans="1:80">
      <c r="A117" s="203"/>
      <c r="B117" s="206"/>
      <c r="C117" s="207" t="s">
        <v>190</v>
      </c>
      <c r="D117" s="208"/>
      <c r="E117" s="209">
        <v>23.65</v>
      </c>
      <c r="F117" s="210"/>
      <c r="G117" s="211"/>
      <c r="H117" s="212"/>
      <c r="I117" s="204"/>
      <c r="J117" s="213"/>
      <c r="K117" s="204"/>
      <c r="M117" s="205" t="s">
        <v>190</v>
      </c>
      <c r="O117" s="194"/>
    </row>
    <row r="118" spans="1:80" ht="22.5">
      <c r="A118" s="195">
        <v>37</v>
      </c>
      <c r="B118" s="196" t="s">
        <v>191</v>
      </c>
      <c r="C118" s="197" t="s">
        <v>192</v>
      </c>
      <c r="D118" s="198" t="s">
        <v>89</v>
      </c>
      <c r="E118" s="199">
        <v>3.85</v>
      </c>
      <c r="F118" s="199">
        <v>0</v>
      </c>
      <c r="G118" s="200">
        <f>E118*F118</f>
        <v>0</v>
      </c>
      <c r="H118" s="201">
        <v>0.13100000000000001</v>
      </c>
      <c r="I118" s="202">
        <f>E118*H118</f>
        <v>0.50435000000000008</v>
      </c>
      <c r="J118" s="201"/>
      <c r="K118" s="202">
        <f>E118*J118</f>
        <v>0</v>
      </c>
      <c r="O118" s="194">
        <v>2</v>
      </c>
      <c r="AA118" s="165">
        <v>3</v>
      </c>
      <c r="AB118" s="165">
        <v>1</v>
      </c>
      <c r="AC118" s="165">
        <v>59245309</v>
      </c>
      <c r="AZ118" s="165">
        <v>1</v>
      </c>
      <c r="BA118" s="165">
        <f>IF(AZ118=1,G118,0)</f>
        <v>0</v>
      </c>
      <c r="BB118" s="165">
        <f>IF(AZ118=2,G118,0)</f>
        <v>0</v>
      </c>
      <c r="BC118" s="165">
        <f>IF(AZ118=3,G118,0)</f>
        <v>0</v>
      </c>
      <c r="BD118" s="165">
        <f>IF(AZ118=4,G118,0)</f>
        <v>0</v>
      </c>
      <c r="BE118" s="165">
        <f>IF(AZ118=5,G118,0)</f>
        <v>0</v>
      </c>
      <c r="CA118" s="194">
        <v>3</v>
      </c>
      <c r="CB118" s="194">
        <v>1</v>
      </c>
    </row>
    <row r="119" spans="1:80">
      <c r="A119" s="203"/>
      <c r="B119" s="206"/>
      <c r="C119" s="207" t="s">
        <v>193</v>
      </c>
      <c r="D119" s="208"/>
      <c r="E119" s="209">
        <v>3.85</v>
      </c>
      <c r="F119" s="210"/>
      <c r="G119" s="211"/>
      <c r="H119" s="212"/>
      <c r="I119" s="204"/>
      <c r="J119" s="213"/>
      <c r="K119" s="204"/>
      <c r="M119" s="205" t="s">
        <v>193</v>
      </c>
      <c r="O119" s="194"/>
    </row>
    <row r="120" spans="1:80">
      <c r="A120" s="195">
        <v>38</v>
      </c>
      <c r="B120" s="196" t="s">
        <v>194</v>
      </c>
      <c r="C120" s="197" t="s">
        <v>195</v>
      </c>
      <c r="D120" s="198" t="s">
        <v>196</v>
      </c>
      <c r="E120" s="199">
        <v>98.56</v>
      </c>
      <c r="F120" s="199">
        <v>0</v>
      </c>
      <c r="G120" s="200">
        <f>E120*F120</f>
        <v>0</v>
      </c>
      <c r="H120" s="201">
        <v>0.17</v>
      </c>
      <c r="I120" s="202">
        <f>E120*H120</f>
        <v>16.755200000000002</v>
      </c>
      <c r="J120" s="201"/>
      <c r="K120" s="202">
        <f>E120*J120</f>
        <v>0</v>
      </c>
      <c r="O120" s="194">
        <v>2</v>
      </c>
      <c r="AA120" s="165">
        <v>3</v>
      </c>
      <c r="AB120" s="165">
        <v>1</v>
      </c>
      <c r="AC120" s="165">
        <v>59248372</v>
      </c>
      <c r="AZ120" s="165">
        <v>1</v>
      </c>
      <c r="BA120" s="165">
        <f>IF(AZ120=1,G120,0)</f>
        <v>0</v>
      </c>
      <c r="BB120" s="165">
        <f>IF(AZ120=2,G120,0)</f>
        <v>0</v>
      </c>
      <c r="BC120" s="165">
        <f>IF(AZ120=3,G120,0)</f>
        <v>0</v>
      </c>
      <c r="BD120" s="165">
        <f>IF(AZ120=4,G120,0)</f>
        <v>0</v>
      </c>
      <c r="BE120" s="165">
        <f>IF(AZ120=5,G120,0)</f>
        <v>0</v>
      </c>
      <c r="CA120" s="194">
        <v>3</v>
      </c>
      <c r="CB120" s="194">
        <v>1</v>
      </c>
    </row>
    <row r="121" spans="1:80">
      <c r="A121" s="203"/>
      <c r="B121" s="206"/>
      <c r="C121" s="207" t="s">
        <v>197</v>
      </c>
      <c r="D121" s="208"/>
      <c r="E121" s="209">
        <v>98.56</v>
      </c>
      <c r="F121" s="210"/>
      <c r="G121" s="211"/>
      <c r="H121" s="212"/>
      <c r="I121" s="204"/>
      <c r="J121" s="213"/>
      <c r="K121" s="204"/>
      <c r="M121" s="205" t="s">
        <v>197</v>
      </c>
      <c r="O121" s="194"/>
    </row>
    <row r="122" spans="1:80">
      <c r="A122" s="195">
        <v>39</v>
      </c>
      <c r="B122" s="196" t="s">
        <v>198</v>
      </c>
      <c r="C122" s="197" t="s">
        <v>199</v>
      </c>
      <c r="D122" s="198" t="s">
        <v>196</v>
      </c>
      <c r="E122" s="199">
        <v>1.1000000000000001</v>
      </c>
      <c r="F122" s="199">
        <v>0</v>
      </c>
      <c r="G122" s="200">
        <f>E122*F122</f>
        <v>0</v>
      </c>
      <c r="H122" s="201">
        <v>0.17</v>
      </c>
      <c r="I122" s="202">
        <f>E122*H122</f>
        <v>0.18700000000000003</v>
      </c>
      <c r="J122" s="201"/>
      <c r="K122" s="202">
        <f>E122*J122</f>
        <v>0</v>
      </c>
      <c r="O122" s="194">
        <v>2</v>
      </c>
      <c r="AA122" s="165">
        <v>3</v>
      </c>
      <c r="AB122" s="165">
        <v>1</v>
      </c>
      <c r="AC122" s="165">
        <v>59248373</v>
      </c>
      <c r="AZ122" s="165">
        <v>1</v>
      </c>
      <c r="BA122" s="165">
        <f>IF(AZ122=1,G122,0)</f>
        <v>0</v>
      </c>
      <c r="BB122" s="165">
        <f>IF(AZ122=2,G122,0)</f>
        <v>0</v>
      </c>
      <c r="BC122" s="165">
        <f>IF(AZ122=3,G122,0)</f>
        <v>0</v>
      </c>
      <c r="BD122" s="165">
        <f>IF(AZ122=4,G122,0)</f>
        <v>0</v>
      </c>
      <c r="BE122" s="165">
        <f>IF(AZ122=5,G122,0)</f>
        <v>0</v>
      </c>
      <c r="CA122" s="194">
        <v>3</v>
      </c>
      <c r="CB122" s="194">
        <v>1</v>
      </c>
    </row>
    <row r="123" spans="1:80">
      <c r="A123" s="203"/>
      <c r="B123" s="206"/>
      <c r="C123" s="207" t="s">
        <v>200</v>
      </c>
      <c r="D123" s="208"/>
      <c r="E123" s="209">
        <v>1.1000000000000001</v>
      </c>
      <c r="F123" s="210"/>
      <c r="G123" s="211"/>
      <c r="H123" s="212"/>
      <c r="I123" s="204"/>
      <c r="J123" s="213"/>
      <c r="K123" s="204"/>
      <c r="M123" s="205" t="s">
        <v>200</v>
      </c>
      <c r="O123" s="194"/>
    </row>
    <row r="124" spans="1:80">
      <c r="A124" s="214"/>
      <c r="B124" s="215" t="s">
        <v>78</v>
      </c>
      <c r="C124" s="216" t="s">
        <v>150</v>
      </c>
      <c r="D124" s="217"/>
      <c r="E124" s="218"/>
      <c r="F124" s="219"/>
      <c r="G124" s="220">
        <f>SUM(G79:G123)</f>
        <v>0</v>
      </c>
      <c r="H124" s="221"/>
      <c r="I124" s="222">
        <f>SUM(I79:I123)</f>
        <v>144.97970600000002</v>
      </c>
      <c r="J124" s="221"/>
      <c r="K124" s="222">
        <f>SUM(K79:K123)</f>
        <v>0</v>
      </c>
      <c r="O124" s="194">
        <v>4</v>
      </c>
      <c r="BA124" s="223">
        <f>SUM(BA79:BA123)</f>
        <v>0</v>
      </c>
      <c r="BB124" s="223">
        <f>SUM(BB79:BB123)</f>
        <v>0</v>
      </c>
      <c r="BC124" s="223">
        <f>SUM(BC79:BC123)</f>
        <v>0</v>
      </c>
      <c r="BD124" s="223">
        <f>SUM(BD79:BD123)</f>
        <v>0</v>
      </c>
      <c r="BE124" s="223">
        <f>SUM(BE79:BE123)</f>
        <v>0</v>
      </c>
    </row>
    <row r="125" spans="1:80">
      <c r="A125" s="184" t="s">
        <v>74</v>
      </c>
      <c r="B125" s="185" t="s">
        <v>201</v>
      </c>
      <c r="C125" s="186" t="s">
        <v>202</v>
      </c>
      <c r="D125" s="187"/>
      <c r="E125" s="188"/>
      <c r="F125" s="188"/>
      <c r="G125" s="189"/>
      <c r="H125" s="190"/>
      <c r="I125" s="191"/>
      <c r="J125" s="192"/>
      <c r="K125" s="193"/>
      <c r="O125" s="194">
        <v>1</v>
      </c>
    </row>
    <row r="126" spans="1:80">
      <c r="A126" s="195">
        <v>40</v>
      </c>
      <c r="B126" s="196" t="s">
        <v>204</v>
      </c>
      <c r="C126" s="197" t="s">
        <v>205</v>
      </c>
      <c r="D126" s="198" t="s">
        <v>206</v>
      </c>
      <c r="E126" s="199">
        <v>3</v>
      </c>
      <c r="F126" s="199">
        <v>0</v>
      </c>
      <c r="G126" s="200">
        <f>E126*F126</f>
        <v>0</v>
      </c>
      <c r="H126" s="201">
        <v>0.24590000000000001</v>
      </c>
      <c r="I126" s="202">
        <f>E126*H126</f>
        <v>0.73770000000000002</v>
      </c>
      <c r="J126" s="201">
        <v>0</v>
      </c>
      <c r="K126" s="202">
        <f>E126*J126</f>
        <v>0</v>
      </c>
      <c r="O126" s="194">
        <v>2</v>
      </c>
      <c r="AA126" s="165">
        <v>1</v>
      </c>
      <c r="AB126" s="165">
        <v>1</v>
      </c>
      <c r="AC126" s="165">
        <v>1</v>
      </c>
      <c r="AZ126" s="165">
        <v>1</v>
      </c>
      <c r="BA126" s="165">
        <f>IF(AZ126=1,G126,0)</f>
        <v>0</v>
      </c>
      <c r="BB126" s="165">
        <f>IF(AZ126=2,G126,0)</f>
        <v>0</v>
      </c>
      <c r="BC126" s="165">
        <f>IF(AZ126=3,G126,0)</f>
        <v>0</v>
      </c>
      <c r="BD126" s="165">
        <f>IF(AZ126=4,G126,0)</f>
        <v>0</v>
      </c>
      <c r="BE126" s="165">
        <f>IF(AZ126=5,G126,0)</f>
        <v>0</v>
      </c>
      <c r="CA126" s="194">
        <v>1</v>
      </c>
      <c r="CB126" s="194">
        <v>1</v>
      </c>
    </row>
    <row r="127" spans="1:80">
      <c r="A127" s="195">
        <v>41</v>
      </c>
      <c r="B127" s="196" t="s">
        <v>207</v>
      </c>
      <c r="C127" s="197" t="s">
        <v>208</v>
      </c>
      <c r="D127" s="198" t="s">
        <v>101</v>
      </c>
      <c r="E127" s="199">
        <v>14.4</v>
      </c>
      <c r="F127" s="199">
        <v>0</v>
      </c>
      <c r="G127" s="200">
        <f>E127*F127</f>
        <v>0</v>
      </c>
      <c r="H127" s="201">
        <v>8.2320000000000004E-2</v>
      </c>
      <c r="I127" s="202">
        <f>E127*H127</f>
        <v>1.185408</v>
      </c>
      <c r="J127" s="201">
        <v>0</v>
      </c>
      <c r="K127" s="202">
        <f>E127*J127</f>
        <v>0</v>
      </c>
      <c r="O127" s="194">
        <v>2</v>
      </c>
      <c r="AA127" s="165">
        <v>1</v>
      </c>
      <c r="AB127" s="165">
        <v>1</v>
      </c>
      <c r="AC127" s="165">
        <v>1</v>
      </c>
      <c r="AZ127" s="165">
        <v>1</v>
      </c>
      <c r="BA127" s="165">
        <f>IF(AZ127=1,G127,0)</f>
        <v>0</v>
      </c>
      <c r="BB127" s="165">
        <f>IF(AZ127=2,G127,0)</f>
        <v>0</v>
      </c>
      <c r="BC127" s="165">
        <f>IF(AZ127=3,G127,0)</f>
        <v>0</v>
      </c>
      <c r="BD127" s="165">
        <f>IF(AZ127=4,G127,0)</f>
        <v>0</v>
      </c>
      <c r="BE127" s="165">
        <f>IF(AZ127=5,G127,0)</f>
        <v>0</v>
      </c>
      <c r="CA127" s="194">
        <v>1</v>
      </c>
      <c r="CB127" s="194">
        <v>1</v>
      </c>
    </row>
    <row r="128" spans="1:80">
      <c r="A128" s="203"/>
      <c r="B128" s="206"/>
      <c r="C128" s="207" t="s">
        <v>209</v>
      </c>
      <c r="D128" s="208"/>
      <c r="E128" s="209">
        <v>14.4</v>
      </c>
      <c r="F128" s="210"/>
      <c r="G128" s="211"/>
      <c r="H128" s="212"/>
      <c r="I128" s="204"/>
      <c r="J128" s="213"/>
      <c r="K128" s="204"/>
      <c r="M128" s="205" t="s">
        <v>209</v>
      </c>
      <c r="O128" s="194"/>
    </row>
    <row r="129" spans="1:80">
      <c r="A129" s="195">
        <v>42</v>
      </c>
      <c r="B129" s="196" t="s">
        <v>210</v>
      </c>
      <c r="C129" s="197" t="s">
        <v>211</v>
      </c>
      <c r="D129" s="198" t="s">
        <v>101</v>
      </c>
      <c r="E129" s="199">
        <v>63.7</v>
      </c>
      <c r="F129" s="199">
        <v>0</v>
      </c>
      <c r="G129" s="200">
        <f>E129*F129</f>
        <v>0</v>
      </c>
      <c r="H129" s="201">
        <v>0.10598</v>
      </c>
      <c r="I129" s="202">
        <f>E129*H129</f>
        <v>6.7509260000000006</v>
      </c>
      <c r="J129" s="201">
        <v>0</v>
      </c>
      <c r="K129" s="202">
        <f>E129*J129</f>
        <v>0</v>
      </c>
      <c r="O129" s="194">
        <v>2</v>
      </c>
      <c r="AA129" s="165">
        <v>1</v>
      </c>
      <c r="AB129" s="165">
        <v>1</v>
      </c>
      <c r="AC129" s="165">
        <v>1</v>
      </c>
      <c r="AZ129" s="165">
        <v>1</v>
      </c>
      <c r="BA129" s="165">
        <f>IF(AZ129=1,G129,0)</f>
        <v>0</v>
      </c>
      <c r="BB129" s="165">
        <f>IF(AZ129=2,G129,0)</f>
        <v>0</v>
      </c>
      <c r="BC129" s="165">
        <f>IF(AZ129=3,G129,0)</f>
        <v>0</v>
      </c>
      <c r="BD129" s="165">
        <f>IF(AZ129=4,G129,0)</f>
        <v>0</v>
      </c>
      <c r="BE129" s="165">
        <f>IF(AZ129=5,G129,0)</f>
        <v>0</v>
      </c>
      <c r="CA129" s="194">
        <v>1</v>
      </c>
      <c r="CB129" s="194">
        <v>1</v>
      </c>
    </row>
    <row r="130" spans="1:80">
      <c r="A130" s="203"/>
      <c r="B130" s="206"/>
      <c r="C130" s="207" t="s">
        <v>212</v>
      </c>
      <c r="D130" s="208"/>
      <c r="E130" s="209">
        <v>63.7</v>
      </c>
      <c r="F130" s="210"/>
      <c r="G130" s="211"/>
      <c r="H130" s="212"/>
      <c r="I130" s="204"/>
      <c r="J130" s="213"/>
      <c r="K130" s="204"/>
      <c r="M130" s="205" t="s">
        <v>212</v>
      </c>
      <c r="O130" s="194"/>
    </row>
    <row r="131" spans="1:80">
      <c r="A131" s="195">
        <v>43</v>
      </c>
      <c r="B131" s="196" t="s">
        <v>213</v>
      </c>
      <c r="C131" s="197" t="s">
        <v>214</v>
      </c>
      <c r="D131" s="198" t="s">
        <v>101</v>
      </c>
      <c r="E131" s="199">
        <v>3.3</v>
      </c>
      <c r="F131" s="199">
        <v>0</v>
      </c>
      <c r="G131" s="200">
        <f>E131*F131</f>
        <v>0</v>
      </c>
      <c r="H131" s="201">
        <v>1.3950000000000001E-2</v>
      </c>
      <c r="I131" s="202">
        <f>E131*H131</f>
        <v>4.6035E-2</v>
      </c>
      <c r="J131" s="201">
        <v>0</v>
      </c>
      <c r="K131" s="202">
        <f>E131*J131</f>
        <v>0</v>
      </c>
      <c r="O131" s="194">
        <v>2</v>
      </c>
      <c r="AA131" s="165">
        <v>1</v>
      </c>
      <c r="AB131" s="165">
        <v>1</v>
      </c>
      <c r="AC131" s="165">
        <v>1</v>
      </c>
      <c r="AZ131" s="165">
        <v>1</v>
      </c>
      <c r="BA131" s="165">
        <f>IF(AZ131=1,G131,0)</f>
        <v>0</v>
      </c>
      <c r="BB131" s="165">
        <f>IF(AZ131=2,G131,0)</f>
        <v>0</v>
      </c>
      <c r="BC131" s="165">
        <f>IF(AZ131=3,G131,0)</f>
        <v>0</v>
      </c>
      <c r="BD131" s="165">
        <f>IF(AZ131=4,G131,0)</f>
        <v>0</v>
      </c>
      <c r="BE131" s="165">
        <f>IF(AZ131=5,G131,0)</f>
        <v>0</v>
      </c>
      <c r="CA131" s="194">
        <v>1</v>
      </c>
      <c r="CB131" s="194">
        <v>1</v>
      </c>
    </row>
    <row r="132" spans="1:80">
      <c r="A132" s="195">
        <v>44</v>
      </c>
      <c r="B132" s="196" t="s">
        <v>215</v>
      </c>
      <c r="C132" s="197" t="s">
        <v>216</v>
      </c>
      <c r="D132" s="198" t="s">
        <v>101</v>
      </c>
      <c r="E132" s="199">
        <v>63.6</v>
      </c>
      <c r="F132" s="199">
        <v>0</v>
      </c>
      <c r="G132" s="200">
        <f>E132*F132</f>
        <v>0</v>
      </c>
      <c r="H132" s="201">
        <v>0.11728</v>
      </c>
      <c r="I132" s="202">
        <f>E132*H132</f>
        <v>7.4590079999999999</v>
      </c>
      <c r="J132" s="201">
        <v>0</v>
      </c>
      <c r="K132" s="202">
        <f>E132*J132</f>
        <v>0</v>
      </c>
      <c r="O132" s="194">
        <v>2</v>
      </c>
      <c r="AA132" s="165">
        <v>1</v>
      </c>
      <c r="AB132" s="165">
        <v>1</v>
      </c>
      <c r="AC132" s="165">
        <v>1</v>
      </c>
      <c r="AZ132" s="165">
        <v>1</v>
      </c>
      <c r="BA132" s="165">
        <f>IF(AZ132=1,G132,0)</f>
        <v>0</v>
      </c>
      <c r="BB132" s="165">
        <f>IF(AZ132=2,G132,0)</f>
        <v>0</v>
      </c>
      <c r="BC132" s="165">
        <f>IF(AZ132=3,G132,0)</f>
        <v>0</v>
      </c>
      <c r="BD132" s="165">
        <f>IF(AZ132=4,G132,0)</f>
        <v>0</v>
      </c>
      <c r="BE132" s="165">
        <f>IF(AZ132=5,G132,0)</f>
        <v>0</v>
      </c>
      <c r="CA132" s="194">
        <v>1</v>
      </c>
      <c r="CB132" s="194">
        <v>1</v>
      </c>
    </row>
    <row r="133" spans="1:80">
      <c r="A133" s="203"/>
      <c r="B133" s="206"/>
      <c r="C133" s="207" t="s">
        <v>217</v>
      </c>
      <c r="D133" s="208"/>
      <c r="E133" s="209">
        <v>59.6</v>
      </c>
      <c r="F133" s="210"/>
      <c r="G133" s="211"/>
      <c r="H133" s="212"/>
      <c r="I133" s="204"/>
      <c r="J133" s="213"/>
      <c r="K133" s="204"/>
      <c r="M133" s="205" t="s">
        <v>217</v>
      </c>
      <c r="O133" s="194"/>
    </row>
    <row r="134" spans="1:80">
      <c r="A134" s="203"/>
      <c r="B134" s="206"/>
      <c r="C134" s="207" t="s">
        <v>218</v>
      </c>
      <c r="D134" s="208"/>
      <c r="E134" s="209">
        <v>4</v>
      </c>
      <c r="F134" s="210"/>
      <c r="G134" s="211"/>
      <c r="H134" s="212"/>
      <c r="I134" s="204"/>
      <c r="J134" s="213"/>
      <c r="K134" s="204"/>
      <c r="M134" s="205" t="s">
        <v>218</v>
      </c>
      <c r="O134" s="194"/>
    </row>
    <row r="135" spans="1:80">
      <c r="A135" s="195">
        <v>45</v>
      </c>
      <c r="B135" s="196" t="s">
        <v>219</v>
      </c>
      <c r="C135" s="197" t="s">
        <v>220</v>
      </c>
      <c r="D135" s="198" t="s">
        <v>101</v>
      </c>
      <c r="E135" s="199">
        <v>5.0999999999999996</v>
      </c>
      <c r="F135" s="199">
        <v>0</v>
      </c>
      <c r="G135" s="200">
        <f>E135*F135</f>
        <v>0</v>
      </c>
      <c r="H135" s="201">
        <v>0.13611999999999999</v>
      </c>
      <c r="I135" s="202">
        <f>E135*H135</f>
        <v>0.69421199999999994</v>
      </c>
      <c r="J135" s="201">
        <v>0</v>
      </c>
      <c r="K135" s="202">
        <f>E135*J135</f>
        <v>0</v>
      </c>
      <c r="O135" s="194">
        <v>2</v>
      </c>
      <c r="AA135" s="165">
        <v>1</v>
      </c>
      <c r="AB135" s="165">
        <v>1</v>
      </c>
      <c r="AC135" s="165">
        <v>1</v>
      </c>
      <c r="AZ135" s="165">
        <v>1</v>
      </c>
      <c r="BA135" s="165">
        <f>IF(AZ135=1,G135,0)</f>
        <v>0</v>
      </c>
      <c r="BB135" s="165">
        <f>IF(AZ135=2,G135,0)</f>
        <v>0</v>
      </c>
      <c r="BC135" s="165">
        <f>IF(AZ135=3,G135,0)</f>
        <v>0</v>
      </c>
      <c r="BD135" s="165">
        <f>IF(AZ135=4,G135,0)</f>
        <v>0</v>
      </c>
      <c r="BE135" s="165">
        <f>IF(AZ135=5,G135,0)</f>
        <v>0</v>
      </c>
      <c r="CA135" s="194">
        <v>1</v>
      </c>
      <c r="CB135" s="194">
        <v>1</v>
      </c>
    </row>
    <row r="136" spans="1:80">
      <c r="A136" s="203"/>
      <c r="B136" s="206"/>
      <c r="C136" s="207" t="s">
        <v>221</v>
      </c>
      <c r="D136" s="208"/>
      <c r="E136" s="209">
        <v>5.0999999999999996</v>
      </c>
      <c r="F136" s="210"/>
      <c r="G136" s="211"/>
      <c r="H136" s="212"/>
      <c r="I136" s="204"/>
      <c r="J136" s="213"/>
      <c r="K136" s="204"/>
      <c r="M136" s="205" t="s">
        <v>221</v>
      </c>
      <c r="O136" s="194"/>
    </row>
    <row r="137" spans="1:80" ht="22.5">
      <c r="A137" s="195">
        <v>46</v>
      </c>
      <c r="B137" s="196" t="s">
        <v>222</v>
      </c>
      <c r="C137" s="197" t="s">
        <v>223</v>
      </c>
      <c r="D137" s="198" t="s">
        <v>113</v>
      </c>
      <c r="E137" s="199">
        <v>17.113</v>
      </c>
      <c r="F137" s="199">
        <v>0</v>
      </c>
      <c r="G137" s="200">
        <f>E137*F137</f>
        <v>0</v>
      </c>
      <c r="H137" s="201">
        <v>2.3785500000000002</v>
      </c>
      <c r="I137" s="202">
        <f>E137*H137</f>
        <v>40.70412615</v>
      </c>
      <c r="J137" s="201">
        <v>0</v>
      </c>
      <c r="K137" s="202">
        <f>E137*J137</f>
        <v>0</v>
      </c>
      <c r="O137" s="194">
        <v>2</v>
      </c>
      <c r="AA137" s="165">
        <v>1</v>
      </c>
      <c r="AB137" s="165">
        <v>1</v>
      </c>
      <c r="AC137" s="165">
        <v>1</v>
      </c>
      <c r="AZ137" s="165">
        <v>1</v>
      </c>
      <c r="BA137" s="165">
        <f>IF(AZ137=1,G137,0)</f>
        <v>0</v>
      </c>
      <c r="BB137" s="165">
        <f>IF(AZ137=2,G137,0)</f>
        <v>0</v>
      </c>
      <c r="BC137" s="165">
        <f>IF(AZ137=3,G137,0)</f>
        <v>0</v>
      </c>
      <c r="BD137" s="165">
        <f>IF(AZ137=4,G137,0)</f>
        <v>0</v>
      </c>
      <c r="BE137" s="165">
        <f>IF(AZ137=5,G137,0)</f>
        <v>0</v>
      </c>
      <c r="CA137" s="194">
        <v>1</v>
      </c>
      <c r="CB137" s="194">
        <v>1</v>
      </c>
    </row>
    <row r="138" spans="1:80">
      <c r="A138" s="203"/>
      <c r="B138" s="206"/>
      <c r="C138" s="207" t="s">
        <v>224</v>
      </c>
      <c r="D138" s="208"/>
      <c r="E138" s="209">
        <v>0.432</v>
      </c>
      <c r="F138" s="210"/>
      <c r="G138" s="211"/>
      <c r="H138" s="212"/>
      <c r="I138" s="204"/>
      <c r="J138" s="213"/>
      <c r="K138" s="204"/>
      <c r="M138" s="205" t="s">
        <v>224</v>
      </c>
      <c r="O138" s="194"/>
    </row>
    <row r="139" spans="1:80">
      <c r="A139" s="203"/>
      <c r="B139" s="206"/>
      <c r="C139" s="207" t="s">
        <v>225</v>
      </c>
      <c r="D139" s="208"/>
      <c r="E139" s="209">
        <v>3.8220000000000001</v>
      </c>
      <c r="F139" s="210"/>
      <c r="G139" s="211"/>
      <c r="H139" s="212"/>
      <c r="I139" s="204"/>
      <c r="J139" s="213"/>
      <c r="K139" s="204"/>
      <c r="M139" s="205" t="s">
        <v>225</v>
      </c>
      <c r="O139" s="194"/>
    </row>
    <row r="140" spans="1:80">
      <c r="A140" s="203"/>
      <c r="B140" s="206"/>
      <c r="C140" s="207" t="s">
        <v>226</v>
      </c>
      <c r="D140" s="208"/>
      <c r="E140" s="209">
        <v>0.45900000000000002</v>
      </c>
      <c r="F140" s="210"/>
      <c r="G140" s="211"/>
      <c r="H140" s="212"/>
      <c r="I140" s="204"/>
      <c r="J140" s="213"/>
      <c r="K140" s="204"/>
      <c r="M140" s="205" t="s">
        <v>226</v>
      </c>
      <c r="O140" s="194"/>
    </row>
    <row r="141" spans="1:80">
      <c r="A141" s="203"/>
      <c r="B141" s="206"/>
      <c r="C141" s="207" t="s">
        <v>227</v>
      </c>
      <c r="D141" s="208"/>
      <c r="E141" s="209">
        <v>11.92</v>
      </c>
      <c r="F141" s="210"/>
      <c r="G141" s="211"/>
      <c r="H141" s="212"/>
      <c r="I141" s="204"/>
      <c r="J141" s="213"/>
      <c r="K141" s="204"/>
      <c r="M141" s="205" t="s">
        <v>227</v>
      </c>
      <c r="O141" s="194"/>
    </row>
    <row r="142" spans="1:80">
      <c r="A142" s="203"/>
      <c r="B142" s="206"/>
      <c r="C142" s="207" t="s">
        <v>228</v>
      </c>
      <c r="D142" s="208"/>
      <c r="E142" s="209">
        <v>0.48</v>
      </c>
      <c r="F142" s="210"/>
      <c r="G142" s="211"/>
      <c r="H142" s="212"/>
      <c r="I142" s="204"/>
      <c r="J142" s="213"/>
      <c r="K142" s="204"/>
      <c r="M142" s="205" t="s">
        <v>228</v>
      </c>
      <c r="O142" s="194"/>
    </row>
    <row r="143" spans="1:80">
      <c r="A143" s="195">
        <v>47</v>
      </c>
      <c r="B143" s="196" t="s">
        <v>229</v>
      </c>
      <c r="C143" s="197" t="s">
        <v>230</v>
      </c>
      <c r="D143" s="198" t="s">
        <v>101</v>
      </c>
      <c r="E143" s="199">
        <v>69</v>
      </c>
      <c r="F143" s="199">
        <v>0</v>
      </c>
      <c r="G143" s="200">
        <f>E143*F143</f>
        <v>0</v>
      </c>
      <c r="H143" s="201">
        <v>0</v>
      </c>
      <c r="I143" s="202">
        <f>E143*H143</f>
        <v>0</v>
      </c>
      <c r="J143" s="201">
        <v>0</v>
      </c>
      <c r="K143" s="202">
        <f>E143*J143</f>
        <v>0</v>
      </c>
      <c r="O143" s="194">
        <v>2</v>
      </c>
      <c r="AA143" s="165">
        <v>1</v>
      </c>
      <c r="AB143" s="165">
        <v>1</v>
      </c>
      <c r="AC143" s="165">
        <v>1</v>
      </c>
      <c r="AZ143" s="165">
        <v>1</v>
      </c>
      <c r="BA143" s="165">
        <f>IF(AZ143=1,G143,0)</f>
        <v>0</v>
      </c>
      <c r="BB143" s="165">
        <f>IF(AZ143=2,G143,0)</f>
        <v>0</v>
      </c>
      <c r="BC143" s="165">
        <f>IF(AZ143=3,G143,0)</f>
        <v>0</v>
      </c>
      <c r="BD143" s="165">
        <f>IF(AZ143=4,G143,0)</f>
        <v>0</v>
      </c>
      <c r="BE143" s="165">
        <f>IF(AZ143=5,G143,0)</f>
        <v>0</v>
      </c>
      <c r="CA143" s="194">
        <v>1</v>
      </c>
      <c r="CB143" s="194">
        <v>1</v>
      </c>
    </row>
    <row r="144" spans="1:80">
      <c r="A144" s="195">
        <v>48</v>
      </c>
      <c r="B144" s="196" t="s">
        <v>231</v>
      </c>
      <c r="C144" s="197" t="s">
        <v>232</v>
      </c>
      <c r="D144" s="198" t="s">
        <v>77</v>
      </c>
      <c r="E144" s="199">
        <v>3</v>
      </c>
      <c r="F144" s="199">
        <v>0</v>
      </c>
      <c r="G144" s="200">
        <f>E144*F144</f>
        <v>0</v>
      </c>
      <c r="H144" s="201">
        <v>0</v>
      </c>
      <c r="I144" s="202">
        <f>E144*H144</f>
        <v>0</v>
      </c>
      <c r="J144" s="201"/>
      <c r="K144" s="202">
        <f>E144*J144</f>
        <v>0</v>
      </c>
      <c r="O144" s="194">
        <v>2</v>
      </c>
      <c r="AA144" s="165">
        <v>12</v>
      </c>
      <c r="AB144" s="165">
        <v>0</v>
      </c>
      <c r="AC144" s="165">
        <v>1</v>
      </c>
      <c r="AZ144" s="165">
        <v>1</v>
      </c>
      <c r="BA144" s="165">
        <f>IF(AZ144=1,G144,0)</f>
        <v>0</v>
      </c>
      <c r="BB144" s="165">
        <f>IF(AZ144=2,G144,0)</f>
        <v>0</v>
      </c>
      <c r="BC144" s="165">
        <f>IF(AZ144=3,G144,0)</f>
        <v>0</v>
      </c>
      <c r="BD144" s="165">
        <f>IF(AZ144=4,G144,0)</f>
        <v>0</v>
      </c>
      <c r="BE144" s="165">
        <f>IF(AZ144=5,G144,0)</f>
        <v>0</v>
      </c>
      <c r="CA144" s="194">
        <v>12</v>
      </c>
      <c r="CB144" s="194">
        <v>0</v>
      </c>
    </row>
    <row r="145" spans="1:80">
      <c r="A145" s="195">
        <v>49</v>
      </c>
      <c r="B145" s="196" t="s">
        <v>186</v>
      </c>
      <c r="C145" s="197" t="s">
        <v>233</v>
      </c>
      <c r="D145" s="198" t="s">
        <v>77</v>
      </c>
      <c r="E145" s="199">
        <v>3</v>
      </c>
      <c r="F145" s="199">
        <v>0</v>
      </c>
      <c r="G145" s="200">
        <f>E145*F145</f>
        <v>0</v>
      </c>
      <c r="H145" s="201">
        <v>0</v>
      </c>
      <c r="I145" s="202">
        <f>E145*H145</f>
        <v>0</v>
      </c>
      <c r="J145" s="201"/>
      <c r="K145" s="202">
        <f>E145*J145</f>
        <v>0</v>
      </c>
      <c r="O145" s="194">
        <v>2</v>
      </c>
      <c r="AA145" s="165">
        <v>12</v>
      </c>
      <c r="AB145" s="165">
        <v>0</v>
      </c>
      <c r="AC145" s="165">
        <v>3</v>
      </c>
      <c r="AZ145" s="165">
        <v>1</v>
      </c>
      <c r="BA145" s="165">
        <f>IF(AZ145=1,G145,0)</f>
        <v>0</v>
      </c>
      <c r="BB145" s="165">
        <f>IF(AZ145=2,G145,0)</f>
        <v>0</v>
      </c>
      <c r="BC145" s="165">
        <f>IF(AZ145=3,G145,0)</f>
        <v>0</v>
      </c>
      <c r="BD145" s="165">
        <f>IF(AZ145=4,G145,0)</f>
        <v>0</v>
      </c>
      <c r="BE145" s="165">
        <f>IF(AZ145=5,G145,0)</f>
        <v>0</v>
      </c>
      <c r="CA145" s="194">
        <v>12</v>
      </c>
      <c r="CB145" s="194">
        <v>0</v>
      </c>
    </row>
    <row r="146" spans="1:80">
      <c r="A146" s="195">
        <v>50</v>
      </c>
      <c r="B146" s="196" t="s">
        <v>234</v>
      </c>
      <c r="C146" s="197" t="s">
        <v>235</v>
      </c>
      <c r="D146" s="198" t="s">
        <v>206</v>
      </c>
      <c r="E146" s="199">
        <v>1</v>
      </c>
      <c r="F146" s="199">
        <v>0</v>
      </c>
      <c r="G146" s="200">
        <f>E146*F146</f>
        <v>0</v>
      </c>
      <c r="H146" s="201">
        <v>1.4E-3</v>
      </c>
      <c r="I146" s="202">
        <f>E146*H146</f>
        <v>1.4E-3</v>
      </c>
      <c r="J146" s="201"/>
      <c r="K146" s="202">
        <f>E146*J146</f>
        <v>0</v>
      </c>
      <c r="O146" s="194">
        <v>2</v>
      </c>
      <c r="AA146" s="165">
        <v>3</v>
      </c>
      <c r="AB146" s="165">
        <v>1</v>
      </c>
      <c r="AC146" s="165">
        <v>40444411</v>
      </c>
      <c r="AZ146" s="165">
        <v>1</v>
      </c>
      <c r="BA146" s="165">
        <f>IF(AZ146=1,G146,0)</f>
        <v>0</v>
      </c>
      <c r="BB146" s="165">
        <f>IF(AZ146=2,G146,0)</f>
        <v>0</v>
      </c>
      <c r="BC146" s="165">
        <f>IF(AZ146=3,G146,0)</f>
        <v>0</v>
      </c>
      <c r="BD146" s="165">
        <f>IF(AZ146=4,G146,0)</f>
        <v>0</v>
      </c>
      <c r="BE146" s="165">
        <f>IF(AZ146=5,G146,0)</f>
        <v>0</v>
      </c>
      <c r="CA146" s="194">
        <v>3</v>
      </c>
      <c r="CB146" s="194">
        <v>1</v>
      </c>
    </row>
    <row r="147" spans="1:80">
      <c r="A147" s="195">
        <v>51</v>
      </c>
      <c r="B147" s="196" t="s">
        <v>236</v>
      </c>
      <c r="C147" s="197" t="s">
        <v>237</v>
      </c>
      <c r="D147" s="198" t="s">
        <v>206</v>
      </c>
      <c r="E147" s="199">
        <v>1</v>
      </c>
      <c r="F147" s="199">
        <v>0</v>
      </c>
      <c r="G147" s="200">
        <f>E147*F147</f>
        <v>0</v>
      </c>
      <c r="H147" s="201">
        <v>2.2000000000000001E-3</v>
      </c>
      <c r="I147" s="202">
        <f>E147*H147</f>
        <v>2.2000000000000001E-3</v>
      </c>
      <c r="J147" s="201"/>
      <c r="K147" s="202">
        <f>E147*J147</f>
        <v>0</v>
      </c>
      <c r="O147" s="194">
        <v>2</v>
      </c>
      <c r="AA147" s="165">
        <v>3</v>
      </c>
      <c r="AB147" s="165">
        <v>1</v>
      </c>
      <c r="AC147" s="165">
        <v>56288946</v>
      </c>
      <c r="AZ147" s="165">
        <v>1</v>
      </c>
      <c r="BA147" s="165">
        <f>IF(AZ147=1,G147,0)</f>
        <v>0</v>
      </c>
      <c r="BB147" s="165">
        <f>IF(AZ147=2,G147,0)</f>
        <v>0</v>
      </c>
      <c r="BC147" s="165">
        <f>IF(AZ147=3,G147,0)</f>
        <v>0</v>
      </c>
      <c r="BD147" s="165">
        <f>IF(AZ147=4,G147,0)</f>
        <v>0</v>
      </c>
      <c r="BE147" s="165">
        <f>IF(AZ147=5,G147,0)</f>
        <v>0</v>
      </c>
      <c r="CA147" s="194">
        <v>3</v>
      </c>
      <c r="CB147" s="194">
        <v>1</v>
      </c>
    </row>
    <row r="148" spans="1:80">
      <c r="A148" s="195">
        <v>52</v>
      </c>
      <c r="B148" s="196" t="s">
        <v>238</v>
      </c>
      <c r="C148" s="197" t="s">
        <v>239</v>
      </c>
      <c r="D148" s="198" t="s">
        <v>77</v>
      </c>
      <c r="E148" s="199">
        <v>4</v>
      </c>
      <c r="F148" s="199">
        <v>0</v>
      </c>
      <c r="G148" s="200">
        <f>E148*F148</f>
        <v>0</v>
      </c>
      <c r="H148" s="201">
        <v>0.15</v>
      </c>
      <c r="I148" s="202">
        <f>E148*H148</f>
        <v>0.6</v>
      </c>
      <c r="J148" s="201"/>
      <c r="K148" s="202">
        <f>E148*J148</f>
        <v>0</v>
      </c>
      <c r="O148" s="194">
        <v>2</v>
      </c>
      <c r="AA148" s="165">
        <v>3</v>
      </c>
      <c r="AB148" s="165">
        <v>1</v>
      </c>
      <c r="AC148" s="165">
        <v>58380422</v>
      </c>
      <c r="AZ148" s="165">
        <v>1</v>
      </c>
      <c r="BA148" s="165">
        <f>IF(AZ148=1,G148,0)</f>
        <v>0</v>
      </c>
      <c r="BB148" s="165">
        <f>IF(AZ148=2,G148,0)</f>
        <v>0</v>
      </c>
      <c r="BC148" s="165">
        <f>IF(AZ148=3,G148,0)</f>
        <v>0</v>
      </c>
      <c r="BD148" s="165">
        <f>IF(AZ148=4,G148,0)</f>
        <v>0</v>
      </c>
      <c r="BE148" s="165">
        <f>IF(AZ148=5,G148,0)</f>
        <v>0</v>
      </c>
      <c r="CA148" s="194">
        <v>3</v>
      </c>
      <c r="CB148" s="194">
        <v>1</v>
      </c>
    </row>
    <row r="149" spans="1:80">
      <c r="A149" s="195">
        <v>53</v>
      </c>
      <c r="B149" s="196" t="s">
        <v>240</v>
      </c>
      <c r="C149" s="197" t="s">
        <v>241</v>
      </c>
      <c r="D149" s="198" t="s">
        <v>206</v>
      </c>
      <c r="E149" s="199">
        <v>31.68</v>
      </c>
      <c r="F149" s="199">
        <v>0</v>
      </c>
      <c r="G149" s="200">
        <f>E149*F149</f>
        <v>0</v>
      </c>
      <c r="H149" s="201">
        <v>2.3E-2</v>
      </c>
      <c r="I149" s="202">
        <f>E149*H149</f>
        <v>0.72863999999999995</v>
      </c>
      <c r="J149" s="201"/>
      <c r="K149" s="202">
        <f>E149*J149</f>
        <v>0</v>
      </c>
      <c r="O149" s="194">
        <v>2</v>
      </c>
      <c r="AA149" s="165">
        <v>3</v>
      </c>
      <c r="AB149" s="165">
        <v>1</v>
      </c>
      <c r="AC149" s="165">
        <v>592162116</v>
      </c>
      <c r="AZ149" s="165">
        <v>1</v>
      </c>
      <c r="BA149" s="165">
        <f>IF(AZ149=1,G149,0)</f>
        <v>0</v>
      </c>
      <c r="BB149" s="165">
        <f>IF(AZ149=2,G149,0)</f>
        <v>0</v>
      </c>
      <c r="BC149" s="165">
        <f>IF(AZ149=3,G149,0)</f>
        <v>0</v>
      </c>
      <c r="BD149" s="165">
        <f>IF(AZ149=4,G149,0)</f>
        <v>0</v>
      </c>
      <c r="BE149" s="165">
        <f>IF(AZ149=5,G149,0)</f>
        <v>0</v>
      </c>
      <c r="CA149" s="194">
        <v>3</v>
      </c>
      <c r="CB149" s="194">
        <v>1</v>
      </c>
    </row>
    <row r="150" spans="1:80">
      <c r="A150" s="203"/>
      <c r="B150" s="206"/>
      <c r="C150" s="207" t="s">
        <v>242</v>
      </c>
      <c r="D150" s="208"/>
      <c r="E150" s="209">
        <v>31.68</v>
      </c>
      <c r="F150" s="210"/>
      <c r="G150" s="211"/>
      <c r="H150" s="212"/>
      <c r="I150" s="204"/>
      <c r="J150" s="213"/>
      <c r="K150" s="204"/>
      <c r="M150" s="205" t="s">
        <v>242</v>
      </c>
      <c r="O150" s="194"/>
    </row>
    <row r="151" spans="1:80">
      <c r="A151" s="195">
        <v>54</v>
      </c>
      <c r="B151" s="196" t="s">
        <v>243</v>
      </c>
      <c r="C151" s="197" t="s">
        <v>244</v>
      </c>
      <c r="D151" s="198" t="s">
        <v>206</v>
      </c>
      <c r="E151" s="199">
        <v>5.61</v>
      </c>
      <c r="F151" s="199">
        <v>0</v>
      </c>
      <c r="G151" s="200">
        <f>E151*F151</f>
        <v>0</v>
      </c>
      <c r="H151" s="201">
        <v>8.1000000000000003E-2</v>
      </c>
      <c r="I151" s="202">
        <f>E151*H151</f>
        <v>0.45441000000000004</v>
      </c>
      <c r="J151" s="201"/>
      <c r="K151" s="202">
        <f>E151*J151</f>
        <v>0</v>
      </c>
      <c r="O151" s="194">
        <v>2</v>
      </c>
      <c r="AA151" s="165">
        <v>3</v>
      </c>
      <c r="AB151" s="165">
        <v>1</v>
      </c>
      <c r="AC151" s="165">
        <v>59217450</v>
      </c>
      <c r="AZ151" s="165">
        <v>1</v>
      </c>
      <c r="BA151" s="165">
        <f>IF(AZ151=1,G151,0)</f>
        <v>0</v>
      </c>
      <c r="BB151" s="165">
        <f>IF(AZ151=2,G151,0)</f>
        <v>0</v>
      </c>
      <c r="BC151" s="165">
        <f>IF(AZ151=3,G151,0)</f>
        <v>0</v>
      </c>
      <c r="BD151" s="165">
        <f>IF(AZ151=4,G151,0)</f>
        <v>0</v>
      </c>
      <c r="BE151" s="165">
        <f>IF(AZ151=5,G151,0)</f>
        <v>0</v>
      </c>
      <c r="CA151" s="194">
        <v>3</v>
      </c>
      <c r="CB151" s="194">
        <v>1</v>
      </c>
    </row>
    <row r="152" spans="1:80">
      <c r="A152" s="203"/>
      <c r="B152" s="206"/>
      <c r="C152" s="207" t="s">
        <v>245</v>
      </c>
      <c r="D152" s="208"/>
      <c r="E152" s="209">
        <v>5.61</v>
      </c>
      <c r="F152" s="210"/>
      <c r="G152" s="211"/>
      <c r="H152" s="212"/>
      <c r="I152" s="204"/>
      <c r="J152" s="213"/>
      <c r="K152" s="204"/>
      <c r="M152" s="205" t="s">
        <v>245</v>
      </c>
      <c r="O152" s="194"/>
    </row>
    <row r="153" spans="1:80">
      <c r="A153" s="195">
        <v>55</v>
      </c>
      <c r="B153" s="196" t="s">
        <v>246</v>
      </c>
      <c r="C153" s="197" t="s">
        <v>247</v>
      </c>
      <c r="D153" s="198" t="s">
        <v>77</v>
      </c>
      <c r="E153" s="199">
        <v>140.13999999999999</v>
      </c>
      <c r="F153" s="199">
        <v>0</v>
      </c>
      <c r="G153" s="200">
        <f>E153*F153</f>
        <v>0</v>
      </c>
      <c r="H153" s="201">
        <v>2.4E-2</v>
      </c>
      <c r="I153" s="202">
        <f>E153*H153</f>
        <v>3.3633599999999997</v>
      </c>
      <c r="J153" s="201"/>
      <c r="K153" s="202">
        <f>E153*J153</f>
        <v>0</v>
      </c>
      <c r="O153" s="194">
        <v>2</v>
      </c>
      <c r="AA153" s="165">
        <v>3</v>
      </c>
      <c r="AB153" s="165">
        <v>1</v>
      </c>
      <c r="AC153" s="165">
        <v>59248536</v>
      </c>
      <c r="AZ153" s="165">
        <v>1</v>
      </c>
      <c r="BA153" s="165">
        <f>IF(AZ153=1,G153,0)</f>
        <v>0</v>
      </c>
      <c r="BB153" s="165">
        <f>IF(AZ153=2,G153,0)</f>
        <v>0</v>
      </c>
      <c r="BC153" s="165">
        <f>IF(AZ153=3,G153,0)</f>
        <v>0</v>
      </c>
      <c r="BD153" s="165">
        <f>IF(AZ153=4,G153,0)</f>
        <v>0</v>
      </c>
      <c r="BE153" s="165">
        <f>IF(AZ153=5,G153,0)</f>
        <v>0</v>
      </c>
      <c r="CA153" s="194">
        <v>3</v>
      </c>
      <c r="CB153" s="194">
        <v>1</v>
      </c>
    </row>
    <row r="154" spans="1:80">
      <c r="A154" s="203"/>
      <c r="B154" s="206"/>
      <c r="C154" s="207" t="s">
        <v>248</v>
      </c>
      <c r="D154" s="208"/>
      <c r="E154" s="209">
        <v>140.13999999999999</v>
      </c>
      <c r="F154" s="210"/>
      <c r="G154" s="211"/>
      <c r="H154" s="212"/>
      <c r="I154" s="204"/>
      <c r="J154" s="213"/>
      <c r="K154" s="204"/>
      <c r="M154" s="205" t="s">
        <v>248</v>
      </c>
      <c r="O154" s="194"/>
    </row>
    <row r="155" spans="1:80">
      <c r="A155" s="195">
        <v>56</v>
      </c>
      <c r="B155" s="196" t="s">
        <v>31</v>
      </c>
      <c r="C155" s="197" t="s">
        <v>249</v>
      </c>
      <c r="D155" s="198" t="s">
        <v>101</v>
      </c>
      <c r="E155" s="199">
        <v>69</v>
      </c>
      <c r="F155" s="199">
        <v>0</v>
      </c>
      <c r="G155" s="200">
        <f>E155*F155</f>
        <v>0</v>
      </c>
      <c r="H155" s="201">
        <v>0</v>
      </c>
      <c r="I155" s="202">
        <f>E155*H155</f>
        <v>0</v>
      </c>
      <c r="J155" s="201"/>
      <c r="K155" s="202">
        <f>E155*J155</f>
        <v>0</v>
      </c>
      <c r="O155" s="194">
        <v>2</v>
      </c>
      <c r="AA155" s="165">
        <v>12</v>
      </c>
      <c r="AB155" s="165">
        <v>1</v>
      </c>
      <c r="AC155" s="165">
        <v>40</v>
      </c>
      <c r="AZ155" s="165">
        <v>1</v>
      </c>
      <c r="BA155" s="165">
        <f>IF(AZ155=1,G155,0)</f>
        <v>0</v>
      </c>
      <c r="BB155" s="165">
        <f>IF(AZ155=2,G155,0)</f>
        <v>0</v>
      </c>
      <c r="BC155" s="165">
        <f>IF(AZ155=3,G155,0)</f>
        <v>0</v>
      </c>
      <c r="BD155" s="165">
        <f>IF(AZ155=4,G155,0)</f>
        <v>0</v>
      </c>
      <c r="BE155" s="165">
        <f>IF(AZ155=5,G155,0)</f>
        <v>0</v>
      </c>
      <c r="CA155" s="194">
        <v>12</v>
      </c>
      <c r="CB155" s="194">
        <v>1</v>
      </c>
    </row>
    <row r="156" spans="1:80">
      <c r="A156" s="214"/>
      <c r="B156" s="215" t="s">
        <v>78</v>
      </c>
      <c r="C156" s="216" t="s">
        <v>203</v>
      </c>
      <c r="D156" s="217"/>
      <c r="E156" s="218"/>
      <c r="F156" s="219"/>
      <c r="G156" s="220">
        <f>SUM(G125:G155)</f>
        <v>0</v>
      </c>
      <c r="H156" s="221"/>
      <c r="I156" s="222">
        <f>SUM(I125:I155)</f>
        <v>62.727425150000002</v>
      </c>
      <c r="J156" s="221"/>
      <c r="K156" s="222">
        <f>SUM(K125:K155)</f>
        <v>0</v>
      </c>
      <c r="O156" s="194">
        <v>4</v>
      </c>
      <c r="BA156" s="223">
        <f>SUM(BA125:BA155)</f>
        <v>0</v>
      </c>
      <c r="BB156" s="223">
        <f>SUM(BB125:BB155)</f>
        <v>0</v>
      </c>
      <c r="BC156" s="223">
        <f>SUM(BC125:BC155)</f>
        <v>0</v>
      </c>
      <c r="BD156" s="223">
        <f>SUM(BD125:BD155)</f>
        <v>0</v>
      </c>
      <c r="BE156" s="223">
        <f>SUM(BE125:BE155)</f>
        <v>0</v>
      </c>
    </row>
    <row r="157" spans="1:80">
      <c r="A157" s="184" t="s">
        <v>74</v>
      </c>
      <c r="B157" s="185" t="s">
        <v>250</v>
      </c>
      <c r="C157" s="186" t="s">
        <v>251</v>
      </c>
      <c r="D157" s="187"/>
      <c r="E157" s="188"/>
      <c r="F157" s="188"/>
      <c r="G157" s="189"/>
      <c r="H157" s="190"/>
      <c r="I157" s="191"/>
      <c r="J157" s="192"/>
      <c r="K157" s="193"/>
      <c r="O157" s="194">
        <v>1</v>
      </c>
    </row>
    <row r="158" spans="1:80">
      <c r="A158" s="195">
        <v>57</v>
      </c>
      <c r="B158" s="196" t="s">
        <v>253</v>
      </c>
      <c r="C158" s="197" t="s">
        <v>254</v>
      </c>
      <c r="D158" s="198" t="s">
        <v>113</v>
      </c>
      <c r="E158" s="199">
        <v>6.3324999999999996</v>
      </c>
      <c r="F158" s="199">
        <v>0</v>
      </c>
      <c r="G158" s="200">
        <f>E158*F158</f>
        <v>0</v>
      </c>
      <c r="H158" s="201">
        <v>0</v>
      </c>
      <c r="I158" s="202">
        <f>E158*H158</f>
        <v>0</v>
      </c>
      <c r="J158" s="201">
        <v>-2</v>
      </c>
      <c r="K158" s="202">
        <f>E158*J158</f>
        <v>-12.664999999999999</v>
      </c>
      <c r="O158" s="194">
        <v>2</v>
      </c>
      <c r="AA158" s="165">
        <v>1</v>
      </c>
      <c r="AB158" s="165">
        <v>1</v>
      </c>
      <c r="AC158" s="165">
        <v>1</v>
      </c>
      <c r="AZ158" s="165">
        <v>1</v>
      </c>
      <c r="BA158" s="165">
        <f>IF(AZ158=1,G158,0)</f>
        <v>0</v>
      </c>
      <c r="BB158" s="165">
        <f>IF(AZ158=2,G158,0)</f>
        <v>0</v>
      </c>
      <c r="BC158" s="165">
        <f>IF(AZ158=3,G158,0)</f>
        <v>0</v>
      </c>
      <c r="BD158" s="165">
        <f>IF(AZ158=4,G158,0)</f>
        <v>0</v>
      </c>
      <c r="BE158" s="165">
        <f>IF(AZ158=5,G158,0)</f>
        <v>0</v>
      </c>
      <c r="CA158" s="194">
        <v>1</v>
      </c>
      <c r="CB158" s="194">
        <v>1</v>
      </c>
    </row>
    <row r="159" spans="1:80">
      <c r="A159" s="203"/>
      <c r="B159" s="206"/>
      <c r="C159" s="207" t="s">
        <v>255</v>
      </c>
      <c r="D159" s="208"/>
      <c r="E159" s="209">
        <v>0.34399999999999997</v>
      </c>
      <c r="F159" s="210"/>
      <c r="G159" s="211"/>
      <c r="H159" s="212"/>
      <c r="I159" s="204"/>
      <c r="J159" s="213"/>
      <c r="K159" s="204"/>
      <c r="M159" s="205" t="s">
        <v>255</v>
      </c>
      <c r="O159" s="194"/>
    </row>
    <row r="160" spans="1:80">
      <c r="A160" s="203"/>
      <c r="B160" s="206"/>
      <c r="C160" s="207" t="s">
        <v>256</v>
      </c>
      <c r="D160" s="208"/>
      <c r="E160" s="209">
        <v>5.7500000000000002E-2</v>
      </c>
      <c r="F160" s="210"/>
      <c r="G160" s="211"/>
      <c r="H160" s="212"/>
      <c r="I160" s="204"/>
      <c r="J160" s="213"/>
      <c r="K160" s="204"/>
      <c r="M160" s="205" t="s">
        <v>256</v>
      </c>
      <c r="O160" s="194"/>
    </row>
    <row r="161" spans="1:80">
      <c r="A161" s="203"/>
      <c r="B161" s="206"/>
      <c r="C161" s="207" t="s">
        <v>257</v>
      </c>
      <c r="D161" s="208"/>
      <c r="E161" s="209">
        <v>4.7699999999999996</v>
      </c>
      <c r="F161" s="210"/>
      <c r="G161" s="211"/>
      <c r="H161" s="212"/>
      <c r="I161" s="204"/>
      <c r="J161" s="213"/>
      <c r="K161" s="204"/>
      <c r="M161" s="205" t="s">
        <v>257</v>
      </c>
      <c r="O161" s="194"/>
    </row>
    <row r="162" spans="1:80">
      <c r="A162" s="203"/>
      <c r="B162" s="206"/>
      <c r="C162" s="207" t="s">
        <v>258</v>
      </c>
      <c r="D162" s="208"/>
      <c r="E162" s="209">
        <v>1.161</v>
      </c>
      <c r="F162" s="210"/>
      <c r="G162" s="211"/>
      <c r="H162" s="212"/>
      <c r="I162" s="204"/>
      <c r="J162" s="213"/>
      <c r="K162" s="204"/>
      <c r="M162" s="205" t="s">
        <v>258</v>
      </c>
      <c r="O162" s="194"/>
    </row>
    <row r="163" spans="1:80">
      <c r="A163" s="195">
        <v>58</v>
      </c>
      <c r="B163" s="196" t="s">
        <v>259</v>
      </c>
      <c r="C163" s="197" t="s">
        <v>260</v>
      </c>
      <c r="D163" s="198" t="s">
        <v>206</v>
      </c>
      <c r="E163" s="199">
        <v>2</v>
      </c>
      <c r="F163" s="199">
        <v>0</v>
      </c>
      <c r="G163" s="200">
        <f>E163*F163</f>
        <v>0</v>
      </c>
      <c r="H163" s="201">
        <v>0</v>
      </c>
      <c r="I163" s="202">
        <f>E163*H163</f>
        <v>0</v>
      </c>
      <c r="J163" s="201">
        <v>-8.2000000000000003E-2</v>
      </c>
      <c r="K163" s="202">
        <f>E163*J163</f>
        <v>-0.16400000000000001</v>
      </c>
      <c r="O163" s="194">
        <v>2</v>
      </c>
      <c r="AA163" s="165">
        <v>1</v>
      </c>
      <c r="AB163" s="165">
        <v>1</v>
      </c>
      <c r="AC163" s="165">
        <v>1</v>
      </c>
      <c r="AZ163" s="165">
        <v>1</v>
      </c>
      <c r="BA163" s="165">
        <f>IF(AZ163=1,G163,0)</f>
        <v>0</v>
      </c>
      <c r="BB163" s="165">
        <f>IF(AZ163=2,G163,0)</f>
        <v>0</v>
      </c>
      <c r="BC163" s="165">
        <f>IF(AZ163=3,G163,0)</f>
        <v>0</v>
      </c>
      <c r="BD163" s="165">
        <f>IF(AZ163=4,G163,0)</f>
        <v>0</v>
      </c>
      <c r="BE163" s="165">
        <f>IF(AZ163=5,G163,0)</f>
        <v>0</v>
      </c>
      <c r="CA163" s="194">
        <v>1</v>
      </c>
      <c r="CB163" s="194">
        <v>1</v>
      </c>
    </row>
    <row r="164" spans="1:80">
      <c r="A164" s="195">
        <v>59</v>
      </c>
      <c r="B164" s="196" t="s">
        <v>261</v>
      </c>
      <c r="C164" s="197" t="s">
        <v>262</v>
      </c>
      <c r="D164" s="198" t="s">
        <v>101</v>
      </c>
      <c r="E164" s="199">
        <v>3.3</v>
      </c>
      <c r="F164" s="199">
        <v>0</v>
      </c>
      <c r="G164" s="200">
        <f>E164*F164</f>
        <v>0</v>
      </c>
      <c r="H164" s="201">
        <v>0</v>
      </c>
      <c r="I164" s="202">
        <f>E164*H164</f>
        <v>0</v>
      </c>
      <c r="J164" s="201">
        <v>0</v>
      </c>
      <c r="K164" s="202">
        <f>E164*J164</f>
        <v>0</v>
      </c>
      <c r="O164" s="194">
        <v>2</v>
      </c>
      <c r="AA164" s="165">
        <v>1</v>
      </c>
      <c r="AB164" s="165">
        <v>1</v>
      </c>
      <c r="AC164" s="165">
        <v>1</v>
      </c>
      <c r="AZ164" s="165">
        <v>1</v>
      </c>
      <c r="BA164" s="165">
        <f>IF(AZ164=1,G164,0)</f>
        <v>0</v>
      </c>
      <c r="BB164" s="165">
        <f>IF(AZ164=2,G164,0)</f>
        <v>0</v>
      </c>
      <c r="BC164" s="165">
        <f>IF(AZ164=3,G164,0)</f>
        <v>0</v>
      </c>
      <c r="BD164" s="165">
        <f>IF(AZ164=4,G164,0)</f>
        <v>0</v>
      </c>
      <c r="BE164" s="165">
        <f>IF(AZ164=5,G164,0)</f>
        <v>0</v>
      </c>
      <c r="CA164" s="194">
        <v>1</v>
      </c>
      <c r="CB164" s="194">
        <v>1</v>
      </c>
    </row>
    <row r="165" spans="1:80">
      <c r="A165" s="214"/>
      <c r="B165" s="215" t="s">
        <v>78</v>
      </c>
      <c r="C165" s="216" t="s">
        <v>252</v>
      </c>
      <c r="D165" s="217"/>
      <c r="E165" s="218"/>
      <c r="F165" s="219"/>
      <c r="G165" s="220">
        <f>SUM(G157:G164)</f>
        <v>0</v>
      </c>
      <c r="H165" s="221"/>
      <c r="I165" s="222">
        <f>SUM(I157:I164)</f>
        <v>0</v>
      </c>
      <c r="J165" s="221"/>
      <c r="K165" s="222">
        <f>SUM(K157:K164)</f>
        <v>-12.828999999999999</v>
      </c>
      <c r="O165" s="194">
        <v>4</v>
      </c>
      <c r="BA165" s="223">
        <f>SUM(BA157:BA164)</f>
        <v>0</v>
      </c>
      <c r="BB165" s="223">
        <f>SUM(BB157:BB164)</f>
        <v>0</v>
      </c>
      <c r="BC165" s="223">
        <f>SUM(BC157:BC164)</f>
        <v>0</v>
      </c>
      <c r="BD165" s="223">
        <f>SUM(BD157:BD164)</f>
        <v>0</v>
      </c>
      <c r="BE165" s="223">
        <f>SUM(BE157:BE164)</f>
        <v>0</v>
      </c>
    </row>
    <row r="166" spans="1:80">
      <c r="A166" s="184" t="s">
        <v>74</v>
      </c>
      <c r="B166" s="185" t="s">
        <v>263</v>
      </c>
      <c r="C166" s="186" t="s">
        <v>264</v>
      </c>
      <c r="D166" s="187"/>
      <c r="E166" s="188"/>
      <c r="F166" s="188"/>
      <c r="G166" s="189"/>
      <c r="H166" s="190"/>
      <c r="I166" s="191"/>
      <c r="J166" s="192"/>
      <c r="K166" s="193"/>
      <c r="O166" s="194">
        <v>1</v>
      </c>
    </row>
    <row r="167" spans="1:80">
      <c r="A167" s="195">
        <v>60</v>
      </c>
      <c r="B167" s="196" t="s">
        <v>266</v>
      </c>
      <c r="C167" s="197" t="s">
        <v>267</v>
      </c>
      <c r="D167" s="198" t="s">
        <v>101</v>
      </c>
      <c r="E167" s="199">
        <v>59.6</v>
      </c>
      <c r="F167" s="199">
        <v>0</v>
      </c>
      <c r="G167" s="200">
        <f>E167*F167</f>
        <v>0</v>
      </c>
      <c r="H167" s="201">
        <v>0</v>
      </c>
      <c r="I167" s="202">
        <f>E167*H167</f>
        <v>0</v>
      </c>
      <c r="J167" s="201">
        <v>0</v>
      </c>
      <c r="K167" s="202">
        <f>E167*J167</f>
        <v>0</v>
      </c>
      <c r="O167" s="194">
        <v>2</v>
      </c>
      <c r="AA167" s="165">
        <v>1</v>
      </c>
      <c r="AB167" s="165">
        <v>1</v>
      </c>
      <c r="AC167" s="165">
        <v>1</v>
      </c>
      <c r="AZ167" s="165">
        <v>1</v>
      </c>
      <c r="BA167" s="165">
        <f>IF(AZ167=1,G167,0)</f>
        <v>0</v>
      </c>
      <c r="BB167" s="165">
        <f>IF(AZ167=2,G167,0)</f>
        <v>0</v>
      </c>
      <c r="BC167" s="165">
        <f>IF(AZ167=3,G167,0)</f>
        <v>0</v>
      </c>
      <c r="BD167" s="165">
        <f>IF(AZ167=4,G167,0)</f>
        <v>0</v>
      </c>
      <c r="BE167" s="165">
        <f>IF(AZ167=5,G167,0)</f>
        <v>0</v>
      </c>
      <c r="CA167" s="194">
        <v>1</v>
      </c>
      <c r="CB167" s="194">
        <v>1</v>
      </c>
    </row>
    <row r="168" spans="1:80">
      <c r="A168" s="214"/>
      <c r="B168" s="215" t="s">
        <v>78</v>
      </c>
      <c r="C168" s="216" t="s">
        <v>265</v>
      </c>
      <c r="D168" s="217"/>
      <c r="E168" s="218"/>
      <c r="F168" s="219"/>
      <c r="G168" s="220">
        <f>SUM(G166:G167)</f>
        <v>0</v>
      </c>
      <c r="H168" s="221"/>
      <c r="I168" s="222">
        <f>SUM(I166:I167)</f>
        <v>0</v>
      </c>
      <c r="J168" s="221"/>
      <c r="K168" s="222">
        <f>SUM(K166:K167)</f>
        <v>0</v>
      </c>
      <c r="O168" s="194">
        <v>4</v>
      </c>
      <c r="BA168" s="223">
        <f>SUM(BA166:BA167)</f>
        <v>0</v>
      </c>
      <c r="BB168" s="223">
        <f>SUM(BB166:BB167)</f>
        <v>0</v>
      </c>
      <c r="BC168" s="223">
        <f>SUM(BC166:BC167)</f>
        <v>0</v>
      </c>
      <c r="BD168" s="223">
        <f>SUM(BD166:BD167)</f>
        <v>0</v>
      </c>
      <c r="BE168" s="223">
        <f>SUM(BE166:BE167)</f>
        <v>0</v>
      </c>
    </row>
    <row r="169" spans="1:80">
      <c r="A169" s="184" t="s">
        <v>74</v>
      </c>
      <c r="B169" s="185" t="s">
        <v>268</v>
      </c>
      <c r="C169" s="186" t="s">
        <v>269</v>
      </c>
      <c r="D169" s="187"/>
      <c r="E169" s="188"/>
      <c r="F169" s="188"/>
      <c r="G169" s="189"/>
      <c r="H169" s="190"/>
      <c r="I169" s="191"/>
      <c r="J169" s="192"/>
      <c r="K169" s="193"/>
      <c r="O169" s="194">
        <v>1</v>
      </c>
    </row>
    <row r="170" spans="1:80">
      <c r="A170" s="195">
        <v>61</v>
      </c>
      <c r="B170" s="196" t="s">
        <v>271</v>
      </c>
      <c r="C170" s="197" t="s">
        <v>272</v>
      </c>
      <c r="D170" s="198" t="s">
        <v>273</v>
      </c>
      <c r="E170" s="199">
        <v>208.25113114999999</v>
      </c>
      <c r="F170" s="199">
        <v>0</v>
      </c>
      <c r="G170" s="200">
        <f>E170*F170</f>
        <v>0</v>
      </c>
      <c r="H170" s="201">
        <v>0</v>
      </c>
      <c r="I170" s="202">
        <f>E170*H170</f>
        <v>0</v>
      </c>
      <c r="J170" s="201"/>
      <c r="K170" s="202">
        <f>E170*J170</f>
        <v>0</v>
      </c>
      <c r="O170" s="194">
        <v>2</v>
      </c>
      <c r="AA170" s="165">
        <v>7</v>
      </c>
      <c r="AB170" s="165">
        <v>1</v>
      </c>
      <c r="AC170" s="165">
        <v>2</v>
      </c>
      <c r="AZ170" s="165">
        <v>1</v>
      </c>
      <c r="BA170" s="165">
        <f>IF(AZ170=1,G170,0)</f>
        <v>0</v>
      </c>
      <c r="BB170" s="165">
        <f>IF(AZ170=2,G170,0)</f>
        <v>0</v>
      </c>
      <c r="BC170" s="165">
        <f>IF(AZ170=3,G170,0)</f>
        <v>0</v>
      </c>
      <c r="BD170" s="165">
        <f>IF(AZ170=4,G170,0)</f>
        <v>0</v>
      </c>
      <c r="BE170" s="165">
        <f>IF(AZ170=5,G170,0)</f>
        <v>0</v>
      </c>
      <c r="CA170" s="194">
        <v>7</v>
      </c>
      <c r="CB170" s="194">
        <v>1</v>
      </c>
    </row>
    <row r="171" spans="1:80">
      <c r="A171" s="214"/>
      <c r="B171" s="215" t="s">
        <v>78</v>
      </c>
      <c r="C171" s="216" t="s">
        <v>270</v>
      </c>
      <c r="D171" s="217"/>
      <c r="E171" s="218"/>
      <c r="F171" s="219"/>
      <c r="G171" s="220">
        <f>SUM(G169:G170)</f>
        <v>0</v>
      </c>
      <c r="H171" s="221"/>
      <c r="I171" s="222">
        <f>SUM(I169:I170)</f>
        <v>0</v>
      </c>
      <c r="J171" s="221"/>
      <c r="K171" s="222">
        <f>SUM(K169:K170)</f>
        <v>0</v>
      </c>
      <c r="O171" s="194">
        <v>4</v>
      </c>
      <c r="BA171" s="223">
        <f>SUM(BA169:BA170)</f>
        <v>0</v>
      </c>
      <c r="BB171" s="223">
        <f>SUM(BB169:BB170)</f>
        <v>0</v>
      </c>
      <c r="BC171" s="223">
        <f>SUM(BC169:BC170)</f>
        <v>0</v>
      </c>
      <c r="BD171" s="223">
        <f>SUM(BD169:BD170)</f>
        <v>0</v>
      </c>
      <c r="BE171" s="223">
        <f>SUM(BE169:BE170)</f>
        <v>0</v>
      </c>
    </row>
    <row r="172" spans="1:80">
      <c r="A172" s="184" t="s">
        <v>74</v>
      </c>
      <c r="B172" s="185" t="s">
        <v>274</v>
      </c>
      <c r="C172" s="186" t="s">
        <v>275</v>
      </c>
      <c r="D172" s="187"/>
      <c r="E172" s="188"/>
      <c r="F172" s="188"/>
      <c r="G172" s="189"/>
      <c r="H172" s="190"/>
      <c r="I172" s="191"/>
      <c r="J172" s="192"/>
      <c r="K172" s="193"/>
      <c r="O172" s="194">
        <v>1</v>
      </c>
    </row>
    <row r="173" spans="1:80">
      <c r="A173" s="195">
        <v>62</v>
      </c>
      <c r="B173" s="196" t="s">
        <v>277</v>
      </c>
      <c r="C173" s="197" t="s">
        <v>278</v>
      </c>
      <c r="D173" s="198" t="s">
        <v>273</v>
      </c>
      <c r="E173" s="199">
        <v>117.1652</v>
      </c>
      <c r="F173" s="199">
        <v>0</v>
      </c>
      <c r="G173" s="200">
        <f>E173*F173</f>
        <v>0</v>
      </c>
      <c r="H173" s="201">
        <v>0</v>
      </c>
      <c r="I173" s="202">
        <f>E173*H173</f>
        <v>0</v>
      </c>
      <c r="J173" s="201"/>
      <c r="K173" s="202">
        <f>E173*J173</f>
        <v>0</v>
      </c>
      <c r="O173" s="194">
        <v>2</v>
      </c>
      <c r="AA173" s="165">
        <v>8</v>
      </c>
      <c r="AB173" s="165">
        <v>0</v>
      </c>
      <c r="AC173" s="165">
        <v>3</v>
      </c>
      <c r="AZ173" s="165">
        <v>4</v>
      </c>
      <c r="BA173" s="165">
        <f>IF(AZ173=1,G173,0)</f>
        <v>0</v>
      </c>
      <c r="BB173" s="165">
        <f>IF(AZ173=2,G173,0)</f>
        <v>0</v>
      </c>
      <c r="BC173" s="165">
        <f>IF(AZ173=3,G173,0)</f>
        <v>0</v>
      </c>
      <c r="BD173" s="165">
        <f>IF(AZ173=4,G173,0)</f>
        <v>0</v>
      </c>
      <c r="BE173" s="165">
        <f>IF(AZ173=5,G173,0)</f>
        <v>0</v>
      </c>
      <c r="CA173" s="194">
        <v>8</v>
      </c>
      <c r="CB173" s="194">
        <v>0</v>
      </c>
    </row>
    <row r="174" spans="1:80">
      <c r="A174" s="195">
        <v>63</v>
      </c>
      <c r="B174" s="196" t="s">
        <v>279</v>
      </c>
      <c r="C174" s="197" t="s">
        <v>280</v>
      </c>
      <c r="D174" s="198" t="s">
        <v>273</v>
      </c>
      <c r="E174" s="199">
        <v>1171.652</v>
      </c>
      <c r="F174" s="199">
        <v>0</v>
      </c>
      <c r="G174" s="200">
        <f>E174*F174</f>
        <v>0</v>
      </c>
      <c r="H174" s="201">
        <v>0</v>
      </c>
      <c r="I174" s="202">
        <f>E174*H174</f>
        <v>0</v>
      </c>
      <c r="J174" s="201"/>
      <c r="K174" s="202">
        <f>E174*J174</f>
        <v>0</v>
      </c>
      <c r="O174" s="194">
        <v>2</v>
      </c>
      <c r="AA174" s="165">
        <v>8</v>
      </c>
      <c r="AB174" s="165">
        <v>0</v>
      </c>
      <c r="AC174" s="165">
        <v>3</v>
      </c>
      <c r="AZ174" s="165">
        <v>4</v>
      </c>
      <c r="BA174" s="165">
        <f>IF(AZ174=1,G174,0)</f>
        <v>0</v>
      </c>
      <c r="BB174" s="165">
        <f>IF(AZ174=2,G174,0)</f>
        <v>0</v>
      </c>
      <c r="BC174" s="165">
        <f>IF(AZ174=3,G174,0)</f>
        <v>0</v>
      </c>
      <c r="BD174" s="165">
        <f>IF(AZ174=4,G174,0)</f>
        <v>0</v>
      </c>
      <c r="BE174" s="165">
        <f>IF(AZ174=5,G174,0)</f>
        <v>0</v>
      </c>
      <c r="CA174" s="194">
        <v>8</v>
      </c>
      <c r="CB174" s="194">
        <v>0</v>
      </c>
    </row>
    <row r="175" spans="1:80">
      <c r="A175" s="195">
        <v>64</v>
      </c>
      <c r="B175" s="196" t="s">
        <v>281</v>
      </c>
      <c r="C175" s="197" t="s">
        <v>282</v>
      </c>
      <c r="D175" s="198" t="s">
        <v>273</v>
      </c>
      <c r="E175" s="199">
        <v>117.1652</v>
      </c>
      <c r="F175" s="199">
        <v>0</v>
      </c>
      <c r="G175" s="200">
        <f>E175*F175</f>
        <v>0</v>
      </c>
      <c r="H175" s="201">
        <v>0</v>
      </c>
      <c r="I175" s="202">
        <f>E175*H175</f>
        <v>0</v>
      </c>
      <c r="J175" s="201"/>
      <c r="K175" s="202">
        <f>E175*J175</f>
        <v>0</v>
      </c>
      <c r="O175" s="194">
        <v>2</v>
      </c>
      <c r="AA175" s="165">
        <v>8</v>
      </c>
      <c r="AB175" s="165">
        <v>0</v>
      </c>
      <c r="AC175" s="165">
        <v>3</v>
      </c>
      <c r="AZ175" s="165">
        <v>4</v>
      </c>
      <c r="BA175" s="165">
        <f>IF(AZ175=1,G175,0)</f>
        <v>0</v>
      </c>
      <c r="BB175" s="165">
        <f>IF(AZ175=2,G175,0)</f>
        <v>0</v>
      </c>
      <c r="BC175" s="165">
        <f>IF(AZ175=3,G175,0)</f>
        <v>0</v>
      </c>
      <c r="BD175" s="165">
        <f>IF(AZ175=4,G175,0)</f>
        <v>0</v>
      </c>
      <c r="BE175" s="165">
        <f>IF(AZ175=5,G175,0)</f>
        <v>0</v>
      </c>
      <c r="CA175" s="194">
        <v>8</v>
      </c>
      <c r="CB175" s="194">
        <v>0</v>
      </c>
    </row>
    <row r="176" spans="1:80">
      <c r="A176" s="195">
        <v>65</v>
      </c>
      <c r="B176" s="196" t="s">
        <v>283</v>
      </c>
      <c r="C176" s="197" t="s">
        <v>284</v>
      </c>
      <c r="D176" s="198" t="s">
        <v>273</v>
      </c>
      <c r="E176" s="199">
        <v>117.1652</v>
      </c>
      <c r="F176" s="199">
        <v>0</v>
      </c>
      <c r="G176" s="200">
        <f>E176*F176</f>
        <v>0</v>
      </c>
      <c r="H176" s="201">
        <v>0</v>
      </c>
      <c r="I176" s="202">
        <f>E176*H176</f>
        <v>0</v>
      </c>
      <c r="J176" s="201"/>
      <c r="K176" s="202">
        <f>E176*J176</f>
        <v>0</v>
      </c>
      <c r="O176" s="194">
        <v>2</v>
      </c>
      <c r="AA176" s="165">
        <v>8</v>
      </c>
      <c r="AB176" s="165">
        <v>0</v>
      </c>
      <c r="AC176" s="165">
        <v>3</v>
      </c>
      <c r="AZ176" s="165">
        <v>4</v>
      </c>
      <c r="BA176" s="165">
        <f>IF(AZ176=1,G176,0)</f>
        <v>0</v>
      </c>
      <c r="BB176" s="165">
        <f>IF(AZ176=2,G176,0)</f>
        <v>0</v>
      </c>
      <c r="BC176" s="165">
        <f>IF(AZ176=3,G176,0)</f>
        <v>0</v>
      </c>
      <c r="BD176" s="165">
        <f>IF(AZ176=4,G176,0)</f>
        <v>0</v>
      </c>
      <c r="BE176" s="165">
        <f>IF(AZ176=5,G176,0)</f>
        <v>0</v>
      </c>
      <c r="CA176" s="194">
        <v>8</v>
      </c>
      <c r="CB176" s="194">
        <v>0</v>
      </c>
    </row>
    <row r="177" spans="1:80">
      <c r="A177" s="195">
        <v>66</v>
      </c>
      <c r="B177" s="196" t="s">
        <v>285</v>
      </c>
      <c r="C177" s="197" t="s">
        <v>286</v>
      </c>
      <c r="D177" s="198" t="s">
        <v>273</v>
      </c>
      <c r="E177" s="199">
        <v>117.1652</v>
      </c>
      <c r="F177" s="199">
        <v>0</v>
      </c>
      <c r="G177" s="200">
        <f>E177*F177</f>
        <v>0</v>
      </c>
      <c r="H177" s="201">
        <v>0</v>
      </c>
      <c r="I177" s="202">
        <f>E177*H177</f>
        <v>0</v>
      </c>
      <c r="J177" s="201"/>
      <c r="K177" s="202">
        <f>E177*J177</f>
        <v>0</v>
      </c>
      <c r="O177" s="194">
        <v>2</v>
      </c>
      <c r="AA177" s="165">
        <v>8</v>
      </c>
      <c r="AB177" s="165">
        <v>0</v>
      </c>
      <c r="AC177" s="165">
        <v>3</v>
      </c>
      <c r="AZ177" s="165">
        <v>4</v>
      </c>
      <c r="BA177" s="165">
        <f>IF(AZ177=1,G177,0)</f>
        <v>0</v>
      </c>
      <c r="BB177" s="165">
        <f>IF(AZ177=2,G177,0)</f>
        <v>0</v>
      </c>
      <c r="BC177" s="165">
        <f>IF(AZ177=3,G177,0)</f>
        <v>0</v>
      </c>
      <c r="BD177" s="165">
        <f>IF(AZ177=4,G177,0)</f>
        <v>0</v>
      </c>
      <c r="BE177" s="165">
        <f>IF(AZ177=5,G177,0)</f>
        <v>0</v>
      </c>
      <c r="CA177" s="194">
        <v>8</v>
      </c>
      <c r="CB177" s="194">
        <v>0</v>
      </c>
    </row>
    <row r="178" spans="1:80">
      <c r="A178" s="214"/>
      <c r="B178" s="215" t="s">
        <v>78</v>
      </c>
      <c r="C178" s="216" t="s">
        <v>276</v>
      </c>
      <c r="D178" s="217"/>
      <c r="E178" s="218"/>
      <c r="F178" s="219"/>
      <c r="G178" s="220">
        <f>SUM(G172:G177)</f>
        <v>0</v>
      </c>
      <c r="H178" s="221"/>
      <c r="I178" s="222">
        <f>SUM(I172:I177)</f>
        <v>0</v>
      </c>
      <c r="J178" s="221"/>
      <c r="K178" s="222">
        <f>SUM(K172:K177)</f>
        <v>0</v>
      </c>
      <c r="O178" s="194">
        <v>4</v>
      </c>
      <c r="BA178" s="223">
        <f>SUM(BA172:BA177)</f>
        <v>0</v>
      </c>
      <c r="BB178" s="223">
        <f>SUM(BB172:BB177)</f>
        <v>0</v>
      </c>
      <c r="BC178" s="223">
        <f>SUM(BC172:BC177)</f>
        <v>0</v>
      </c>
      <c r="BD178" s="223">
        <f>SUM(BD172:BD177)</f>
        <v>0</v>
      </c>
      <c r="BE178" s="223">
        <f>SUM(BE172:BE177)</f>
        <v>0</v>
      </c>
    </row>
    <row r="179" spans="1:80">
      <c r="A179" s="184" t="s">
        <v>74</v>
      </c>
      <c r="B179" s="185" t="s">
        <v>287</v>
      </c>
      <c r="C179" s="186" t="s">
        <v>288</v>
      </c>
      <c r="D179" s="187"/>
      <c r="E179" s="188"/>
      <c r="F179" s="188"/>
      <c r="G179" s="189"/>
      <c r="H179" s="190"/>
      <c r="I179" s="191"/>
      <c r="J179" s="192"/>
      <c r="K179" s="193"/>
      <c r="O179" s="194">
        <v>1</v>
      </c>
    </row>
    <row r="180" spans="1:80" ht="22.5">
      <c r="A180" s="195">
        <v>67</v>
      </c>
      <c r="B180" s="196" t="s">
        <v>290</v>
      </c>
      <c r="C180" s="197" t="s">
        <v>291</v>
      </c>
      <c r="D180" s="198" t="s">
        <v>101</v>
      </c>
      <c r="E180" s="199">
        <v>3.2</v>
      </c>
      <c r="F180" s="199">
        <v>0</v>
      </c>
      <c r="G180" s="200">
        <f>E180*F180</f>
        <v>0</v>
      </c>
      <c r="H180" s="201">
        <v>9.1999999999999998E-2</v>
      </c>
      <c r="I180" s="202">
        <f>E180*H180</f>
        <v>0.2944</v>
      </c>
      <c r="J180" s="201">
        <v>0</v>
      </c>
      <c r="K180" s="202">
        <f>E180*J180</f>
        <v>0</v>
      </c>
      <c r="O180" s="194">
        <v>2</v>
      </c>
      <c r="AA180" s="165">
        <v>1</v>
      </c>
      <c r="AB180" s="165">
        <v>9</v>
      </c>
      <c r="AC180" s="165">
        <v>9</v>
      </c>
      <c r="AZ180" s="165">
        <v>4</v>
      </c>
      <c r="BA180" s="165">
        <f>IF(AZ180=1,G180,0)</f>
        <v>0</v>
      </c>
      <c r="BB180" s="165">
        <f>IF(AZ180=2,G180,0)</f>
        <v>0</v>
      </c>
      <c r="BC180" s="165">
        <f>IF(AZ180=3,G180,0)</f>
        <v>0</v>
      </c>
      <c r="BD180" s="165">
        <f>IF(AZ180=4,G180,0)</f>
        <v>0</v>
      </c>
      <c r="BE180" s="165">
        <f>IF(AZ180=5,G180,0)</f>
        <v>0</v>
      </c>
      <c r="CA180" s="194">
        <v>1</v>
      </c>
      <c r="CB180" s="194">
        <v>9</v>
      </c>
    </row>
    <row r="181" spans="1:80">
      <c r="A181" s="214"/>
      <c r="B181" s="215" t="s">
        <v>78</v>
      </c>
      <c r="C181" s="216" t="s">
        <v>289</v>
      </c>
      <c r="D181" s="217"/>
      <c r="E181" s="218"/>
      <c r="F181" s="219"/>
      <c r="G181" s="220">
        <f>SUM(G179:G180)</f>
        <v>0</v>
      </c>
      <c r="H181" s="221"/>
      <c r="I181" s="222">
        <f>SUM(I179:I180)</f>
        <v>0.2944</v>
      </c>
      <c r="J181" s="221"/>
      <c r="K181" s="222">
        <f>SUM(K179:K180)</f>
        <v>0</v>
      </c>
      <c r="O181" s="194">
        <v>4</v>
      </c>
      <c r="BA181" s="223">
        <f>SUM(BA179:BA180)</f>
        <v>0</v>
      </c>
      <c r="BB181" s="223">
        <f>SUM(BB179:BB180)</f>
        <v>0</v>
      </c>
      <c r="BC181" s="223">
        <f>SUM(BC179:BC180)</f>
        <v>0</v>
      </c>
      <c r="BD181" s="223">
        <f>SUM(BD179:BD180)</f>
        <v>0</v>
      </c>
      <c r="BE181" s="223">
        <f>SUM(BE179:BE180)</f>
        <v>0</v>
      </c>
    </row>
    <row r="182" spans="1:80">
      <c r="E182" s="165"/>
    </row>
    <row r="183" spans="1:80">
      <c r="E183" s="165"/>
    </row>
    <row r="184" spans="1:80">
      <c r="E184" s="165"/>
    </row>
    <row r="185" spans="1:80">
      <c r="E185" s="165"/>
    </row>
    <row r="186" spans="1:80">
      <c r="E186" s="165"/>
    </row>
    <row r="187" spans="1:80">
      <c r="E187" s="165"/>
    </row>
    <row r="188" spans="1:80">
      <c r="E188" s="165"/>
    </row>
    <row r="189" spans="1:80">
      <c r="E189" s="165"/>
    </row>
    <row r="190" spans="1:80">
      <c r="E190" s="165"/>
    </row>
    <row r="191" spans="1:80">
      <c r="E191" s="165"/>
    </row>
    <row r="192" spans="1:80">
      <c r="E192" s="165"/>
    </row>
    <row r="193" spans="1:7">
      <c r="E193" s="165"/>
    </row>
    <row r="194" spans="1:7">
      <c r="E194" s="165"/>
    </row>
    <row r="195" spans="1:7">
      <c r="E195" s="165"/>
    </row>
    <row r="196" spans="1:7">
      <c r="E196" s="165"/>
    </row>
    <row r="197" spans="1:7">
      <c r="E197" s="165"/>
    </row>
    <row r="198" spans="1:7">
      <c r="E198" s="165"/>
    </row>
    <row r="199" spans="1:7">
      <c r="E199" s="165"/>
    </row>
    <row r="200" spans="1:7">
      <c r="E200" s="165"/>
    </row>
    <row r="201" spans="1:7">
      <c r="E201" s="165"/>
    </row>
    <row r="202" spans="1:7">
      <c r="E202" s="165"/>
    </row>
    <row r="203" spans="1:7">
      <c r="E203" s="165"/>
    </row>
    <row r="204" spans="1:7">
      <c r="E204" s="165"/>
    </row>
    <row r="205" spans="1:7">
      <c r="A205" s="213"/>
      <c r="B205" s="213"/>
      <c r="C205" s="213"/>
      <c r="D205" s="213"/>
      <c r="E205" s="213"/>
      <c r="F205" s="213"/>
      <c r="G205" s="213"/>
    </row>
    <row r="206" spans="1:7">
      <c r="A206" s="213"/>
      <c r="B206" s="213"/>
      <c r="C206" s="213"/>
      <c r="D206" s="213"/>
      <c r="E206" s="213"/>
      <c r="F206" s="213"/>
      <c r="G206" s="213"/>
    </row>
    <row r="207" spans="1:7">
      <c r="A207" s="213"/>
      <c r="B207" s="213"/>
      <c r="C207" s="213"/>
      <c r="D207" s="213"/>
      <c r="E207" s="213"/>
      <c r="F207" s="213"/>
      <c r="G207" s="213"/>
    </row>
    <row r="208" spans="1:7">
      <c r="A208" s="213"/>
      <c r="B208" s="213"/>
      <c r="C208" s="213"/>
      <c r="D208" s="213"/>
      <c r="E208" s="213"/>
      <c r="F208" s="213"/>
      <c r="G208" s="213"/>
    </row>
    <row r="209" spans="5:5">
      <c r="E209" s="165"/>
    </row>
    <row r="210" spans="5:5">
      <c r="E210" s="165"/>
    </row>
    <row r="211" spans="5:5">
      <c r="E211" s="165"/>
    </row>
    <row r="212" spans="5:5">
      <c r="E212" s="165"/>
    </row>
    <row r="213" spans="5:5">
      <c r="E213" s="165"/>
    </row>
    <row r="214" spans="5:5">
      <c r="E214" s="165"/>
    </row>
    <row r="215" spans="5:5">
      <c r="E215" s="165"/>
    </row>
    <row r="216" spans="5:5">
      <c r="E216" s="165"/>
    </row>
    <row r="217" spans="5:5">
      <c r="E217" s="165"/>
    </row>
    <row r="218" spans="5:5">
      <c r="E218" s="165"/>
    </row>
    <row r="219" spans="5:5">
      <c r="E219" s="165"/>
    </row>
    <row r="220" spans="5:5">
      <c r="E220" s="165"/>
    </row>
    <row r="221" spans="5:5">
      <c r="E221" s="165"/>
    </row>
    <row r="222" spans="5:5">
      <c r="E222" s="165"/>
    </row>
    <row r="223" spans="5:5">
      <c r="E223" s="165"/>
    </row>
    <row r="224" spans="5:5">
      <c r="E224" s="165"/>
    </row>
    <row r="225" spans="1:5">
      <c r="E225" s="165"/>
    </row>
    <row r="226" spans="1:5">
      <c r="E226" s="165"/>
    </row>
    <row r="227" spans="1:5">
      <c r="E227" s="165"/>
    </row>
    <row r="228" spans="1:5">
      <c r="E228" s="165"/>
    </row>
    <row r="229" spans="1:5">
      <c r="E229" s="165"/>
    </row>
    <row r="230" spans="1:5">
      <c r="E230" s="165"/>
    </row>
    <row r="231" spans="1:5">
      <c r="E231" s="165"/>
    </row>
    <row r="232" spans="1:5">
      <c r="E232" s="165"/>
    </row>
    <row r="233" spans="1:5">
      <c r="E233" s="165"/>
    </row>
    <row r="234" spans="1:5">
      <c r="E234" s="165"/>
    </row>
    <row r="235" spans="1:5">
      <c r="E235" s="165"/>
    </row>
    <row r="236" spans="1:5">
      <c r="E236" s="165"/>
    </row>
    <row r="237" spans="1:5">
      <c r="E237" s="165"/>
    </row>
    <row r="238" spans="1:5">
      <c r="E238" s="165"/>
    </row>
    <row r="239" spans="1:5">
      <c r="E239" s="165"/>
    </row>
    <row r="240" spans="1:5">
      <c r="A240" s="224"/>
      <c r="B240" s="224"/>
    </row>
    <row r="241" spans="1:7">
      <c r="A241" s="213"/>
      <c r="B241" s="213"/>
      <c r="C241" s="225"/>
      <c r="D241" s="225"/>
      <c r="E241" s="226"/>
      <c r="F241" s="225"/>
      <c r="G241" s="227"/>
    </row>
    <row r="242" spans="1:7">
      <c r="A242" s="228"/>
      <c r="B242" s="228"/>
      <c r="C242" s="213"/>
      <c r="D242" s="213"/>
      <c r="E242" s="229"/>
      <c r="F242" s="213"/>
      <c r="G242" s="213"/>
    </row>
    <row r="243" spans="1:7">
      <c r="A243" s="213"/>
      <c r="B243" s="213"/>
      <c r="C243" s="213"/>
      <c r="D243" s="213"/>
      <c r="E243" s="229"/>
      <c r="F243" s="213"/>
      <c r="G243" s="213"/>
    </row>
    <row r="244" spans="1:7">
      <c r="A244" s="213"/>
      <c r="B244" s="213"/>
      <c r="C244" s="213"/>
      <c r="D244" s="213"/>
      <c r="E244" s="229"/>
      <c r="F244" s="213"/>
      <c r="G244" s="213"/>
    </row>
    <row r="245" spans="1:7">
      <c r="A245" s="213"/>
      <c r="B245" s="213"/>
      <c r="C245" s="213"/>
      <c r="D245" s="213"/>
      <c r="E245" s="229"/>
      <c r="F245" s="213"/>
      <c r="G245" s="213"/>
    </row>
    <row r="246" spans="1:7">
      <c r="A246" s="213"/>
      <c r="B246" s="213"/>
      <c r="C246" s="213"/>
      <c r="D246" s="213"/>
      <c r="E246" s="229"/>
      <c r="F246" s="213"/>
      <c r="G246" s="213"/>
    </row>
    <row r="247" spans="1:7">
      <c r="A247" s="213"/>
      <c r="B247" s="213"/>
      <c r="C247" s="213"/>
      <c r="D247" s="213"/>
      <c r="E247" s="229"/>
      <c r="F247" s="213"/>
      <c r="G247" s="213"/>
    </row>
    <row r="248" spans="1:7">
      <c r="A248" s="213"/>
      <c r="B248" s="213"/>
      <c r="C248" s="213"/>
      <c r="D248" s="213"/>
      <c r="E248" s="229"/>
      <c r="F248" s="213"/>
      <c r="G248" s="213"/>
    </row>
    <row r="249" spans="1:7">
      <c r="A249" s="213"/>
      <c r="B249" s="213"/>
      <c r="C249" s="213"/>
      <c r="D249" s="213"/>
      <c r="E249" s="229"/>
      <c r="F249" s="213"/>
      <c r="G249" s="213"/>
    </row>
    <row r="250" spans="1:7">
      <c r="A250" s="213"/>
      <c r="B250" s="213"/>
      <c r="C250" s="213"/>
      <c r="D250" s="213"/>
      <c r="E250" s="229"/>
      <c r="F250" s="213"/>
      <c r="G250" s="213"/>
    </row>
    <row r="251" spans="1:7">
      <c r="A251" s="213"/>
      <c r="B251" s="213"/>
      <c r="C251" s="213"/>
      <c r="D251" s="213"/>
      <c r="E251" s="229"/>
      <c r="F251" s="213"/>
      <c r="G251" s="213"/>
    </row>
    <row r="252" spans="1:7">
      <c r="A252" s="213"/>
      <c r="B252" s="213"/>
      <c r="C252" s="213"/>
      <c r="D252" s="213"/>
      <c r="E252" s="229"/>
      <c r="F252" s="213"/>
      <c r="G252" s="213"/>
    </row>
    <row r="253" spans="1:7">
      <c r="A253" s="213"/>
      <c r="B253" s="213"/>
      <c r="C253" s="213"/>
      <c r="D253" s="213"/>
      <c r="E253" s="229"/>
      <c r="F253" s="213"/>
      <c r="G253" s="213"/>
    </row>
    <row r="254" spans="1:7">
      <c r="A254" s="213"/>
      <c r="B254" s="213"/>
      <c r="C254" s="213"/>
      <c r="D254" s="213"/>
      <c r="E254" s="229"/>
      <c r="F254" s="213"/>
      <c r="G254" s="213"/>
    </row>
  </sheetData>
  <mergeCells count="96">
    <mergeCell ref="C159:D159"/>
    <mergeCell ref="C160:D160"/>
    <mergeCell ref="C161:D161"/>
    <mergeCell ref="C162:D162"/>
    <mergeCell ref="C128:D128"/>
    <mergeCell ref="C130:D130"/>
    <mergeCell ref="C133:D133"/>
    <mergeCell ref="C134:D134"/>
    <mergeCell ref="C136:D136"/>
    <mergeCell ref="C138:D138"/>
    <mergeCell ref="C139:D139"/>
    <mergeCell ref="C140:D140"/>
    <mergeCell ref="C141:D141"/>
    <mergeCell ref="C115:D115"/>
    <mergeCell ref="C117:D117"/>
    <mergeCell ref="C119:D119"/>
    <mergeCell ref="C121:D121"/>
    <mergeCell ref="C123:D123"/>
    <mergeCell ref="C142:D142"/>
    <mergeCell ref="C150:D150"/>
    <mergeCell ref="C152:D152"/>
    <mergeCell ref="C154:D154"/>
    <mergeCell ref="C107:D107"/>
    <mergeCell ref="C108:D108"/>
    <mergeCell ref="C110:D110"/>
    <mergeCell ref="C112:D112"/>
    <mergeCell ref="C113:D113"/>
    <mergeCell ref="C114:D114"/>
    <mergeCell ref="C81:D81"/>
    <mergeCell ref="C82:D82"/>
    <mergeCell ref="C83:D83"/>
    <mergeCell ref="C84:D84"/>
    <mergeCell ref="C86:D86"/>
    <mergeCell ref="C88:D88"/>
    <mergeCell ref="C90:D90"/>
    <mergeCell ref="C92:D92"/>
    <mergeCell ref="C94:D94"/>
    <mergeCell ref="C73:D73"/>
    <mergeCell ref="C74:D74"/>
    <mergeCell ref="C75:D75"/>
    <mergeCell ref="C76:D76"/>
    <mergeCell ref="C77:D77"/>
    <mergeCell ref="C96:D96"/>
    <mergeCell ref="C100:D100"/>
    <mergeCell ref="C101:D101"/>
    <mergeCell ref="C105:D105"/>
    <mergeCell ref="C64:D64"/>
    <mergeCell ref="C65:D65"/>
    <mergeCell ref="C66:D66"/>
    <mergeCell ref="C68:D68"/>
    <mergeCell ref="C70:D70"/>
    <mergeCell ref="C72:D72"/>
    <mergeCell ref="C57:D57"/>
    <mergeCell ref="C58:D58"/>
    <mergeCell ref="C59:D59"/>
    <mergeCell ref="C61:D61"/>
    <mergeCell ref="C62:D62"/>
    <mergeCell ref="C63:D63"/>
    <mergeCell ref="C50:D50"/>
    <mergeCell ref="C51:D51"/>
    <mergeCell ref="C52:D52"/>
    <mergeCell ref="C54:D54"/>
    <mergeCell ref="C55:D55"/>
    <mergeCell ref="C56:D56"/>
    <mergeCell ref="C43:D43"/>
    <mergeCell ref="C44:D44"/>
    <mergeCell ref="C45:D45"/>
    <mergeCell ref="C47:D47"/>
    <mergeCell ref="C48:D48"/>
    <mergeCell ref="C49:D49"/>
    <mergeCell ref="C34:D34"/>
    <mergeCell ref="C36:D36"/>
    <mergeCell ref="C38:D38"/>
    <mergeCell ref="C40:D40"/>
    <mergeCell ref="C41:D41"/>
    <mergeCell ref="C42:D42"/>
    <mergeCell ref="C27:D27"/>
    <mergeCell ref="C28:D28"/>
    <mergeCell ref="C30:D30"/>
    <mergeCell ref="C31:D31"/>
    <mergeCell ref="C32:D32"/>
    <mergeCell ref="C33:D33"/>
    <mergeCell ref="C17:D17"/>
    <mergeCell ref="C19:D19"/>
    <mergeCell ref="C21:D21"/>
    <mergeCell ref="C24:D24"/>
    <mergeCell ref="C25:D25"/>
    <mergeCell ref="C26:D26"/>
    <mergeCell ref="A1:G1"/>
    <mergeCell ref="A3:B3"/>
    <mergeCell ref="A4:B4"/>
    <mergeCell ref="E4:G4"/>
    <mergeCell ref="C10:D10"/>
    <mergeCell ref="C12:D12"/>
    <mergeCell ref="C13:D13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SO01 SO01 KL</vt:lpstr>
      <vt:lpstr>SO01 SO01 Rek</vt:lpstr>
      <vt:lpstr>SO01 SO01 Pol</vt:lpstr>
      <vt:lpstr>'SO01 SO01 Pol'!Názvy_tisku</vt:lpstr>
      <vt:lpstr>'SO01 SO01 Rek'!Názvy_tisku</vt:lpstr>
      <vt:lpstr>'SO01 SO01 KL'!Oblast_tisku</vt:lpstr>
      <vt:lpstr>'SO01 SO01 Pol'!Oblast_tisku</vt:lpstr>
      <vt:lpstr>'SO01 SO01 Rek'!Oblast_tisku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2023-04-18T08:36:39Z</dcterms:created>
  <dcterms:modified xsi:type="dcterms:W3CDTF">2023-04-18T08:37:02Z</dcterms:modified>
</cp:coreProperties>
</file>