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LACKBACK 2023\Kontejnery Stavbařů Strakonice\"/>
    </mc:Choice>
  </mc:AlternateContent>
  <xr:revisionPtr revIDLastSave="0" documentId="8_{0AFD5BB8-D161-4D77-A257-EBAC1689F8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23-05-3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23-05-30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23-05-30 Pol'!$A$1:$Y$174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73" i="12"/>
  <c r="BA168" i="12"/>
  <c r="BA158" i="12"/>
  <c r="BA128" i="12"/>
  <c r="BA108" i="12"/>
  <c r="BA72" i="12"/>
  <c r="BA68" i="12"/>
  <c r="BA28" i="12"/>
  <c r="BA25" i="12"/>
  <c r="BA22" i="12"/>
  <c r="BA19" i="12"/>
  <c r="BA16" i="12"/>
  <c r="BA13" i="12"/>
  <c r="G9" i="12"/>
  <c r="I9" i="12"/>
  <c r="K9" i="12"/>
  <c r="K8" i="12" s="1"/>
  <c r="M9" i="12"/>
  <c r="O9" i="12"/>
  <c r="O8" i="12" s="1"/>
  <c r="Q9" i="12"/>
  <c r="V9" i="12"/>
  <c r="V8" i="12" s="1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Q12" i="12"/>
  <c r="V12" i="12"/>
  <c r="G15" i="12"/>
  <c r="M15" i="12" s="1"/>
  <c r="I15" i="12"/>
  <c r="I8" i="12" s="1"/>
  <c r="K15" i="12"/>
  <c r="O15" i="12"/>
  <c r="Q15" i="12"/>
  <c r="Q8" i="12" s="1"/>
  <c r="V15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4" i="12"/>
  <c r="I34" i="12"/>
  <c r="K34" i="12"/>
  <c r="M34" i="12"/>
  <c r="O34" i="12"/>
  <c r="Q34" i="12"/>
  <c r="V34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8" i="12"/>
  <c r="M48" i="12" s="1"/>
  <c r="I48" i="12"/>
  <c r="K48" i="12"/>
  <c r="O48" i="12"/>
  <c r="Q48" i="12"/>
  <c r="V48" i="12"/>
  <c r="G51" i="12"/>
  <c r="I51" i="12"/>
  <c r="K51" i="12"/>
  <c r="M51" i="12"/>
  <c r="O51" i="12"/>
  <c r="Q51" i="12"/>
  <c r="V51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9" i="12"/>
  <c r="I59" i="12"/>
  <c r="K59" i="12"/>
  <c r="M59" i="12"/>
  <c r="O59" i="12"/>
  <c r="O58" i="12" s="1"/>
  <c r="Q59" i="12"/>
  <c r="Q58" i="12" s="1"/>
  <c r="V59" i="12"/>
  <c r="G63" i="12"/>
  <c r="G58" i="12" s="1"/>
  <c r="I63" i="12"/>
  <c r="K63" i="12"/>
  <c r="O63" i="12"/>
  <c r="Q63" i="12"/>
  <c r="V63" i="12"/>
  <c r="G67" i="12"/>
  <c r="I67" i="12"/>
  <c r="I58" i="12" s="1"/>
  <c r="K67" i="12"/>
  <c r="M67" i="12"/>
  <c r="O67" i="12"/>
  <c r="Q67" i="12"/>
  <c r="V67" i="12"/>
  <c r="G71" i="12"/>
  <c r="I71" i="12"/>
  <c r="K71" i="12"/>
  <c r="K58" i="12" s="1"/>
  <c r="M71" i="12"/>
  <c r="O71" i="12"/>
  <c r="Q71" i="12"/>
  <c r="V71" i="12"/>
  <c r="V58" i="12" s="1"/>
  <c r="G76" i="12"/>
  <c r="I76" i="12"/>
  <c r="K76" i="12"/>
  <c r="M76" i="12"/>
  <c r="O76" i="12"/>
  <c r="Q76" i="12"/>
  <c r="V76" i="12"/>
  <c r="G84" i="12"/>
  <c r="O84" i="12"/>
  <c r="V84" i="12"/>
  <c r="G85" i="12"/>
  <c r="M85" i="12" s="1"/>
  <c r="M84" i="12" s="1"/>
  <c r="I85" i="12"/>
  <c r="I84" i="12" s="1"/>
  <c r="K85" i="12"/>
  <c r="K84" i="12" s="1"/>
  <c r="O85" i="12"/>
  <c r="Q85" i="12"/>
  <c r="Q84" i="12" s="1"/>
  <c r="V85" i="12"/>
  <c r="K88" i="12"/>
  <c r="V88" i="12"/>
  <c r="G89" i="12"/>
  <c r="I89" i="12"/>
  <c r="I88" i="12" s="1"/>
  <c r="K89" i="12"/>
  <c r="M89" i="12"/>
  <c r="O89" i="12"/>
  <c r="O88" i="12" s="1"/>
  <c r="Q89" i="12"/>
  <c r="V89" i="12"/>
  <c r="G91" i="12"/>
  <c r="G88" i="12" s="1"/>
  <c r="I91" i="12"/>
  <c r="K91" i="12"/>
  <c r="O91" i="12"/>
  <c r="Q91" i="12"/>
  <c r="Q88" i="12" s="1"/>
  <c r="V91" i="12"/>
  <c r="G94" i="12"/>
  <c r="I94" i="12"/>
  <c r="K94" i="12"/>
  <c r="K93" i="12" s="1"/>
  <c r="M94" i="12"/>
  <c r="O94" i="12"/>
  <c r="O93" i="12" s="1"/>
  <c r="Q94" i="12"/>
  <c r="V94" i="12"/>
  <c r="V93" i="12" s="1"/>
  <c r="G96" i="12"/>
  <c r="I96" i="12"/>
  <c r="K96" i="12"/>
  <c r="M96" i="12"/>
  <c r="O96" i="12"/>
  <c r="Q96" i="12"/>
  <c r="V96" i="12"/>
  <c r="G98" i="12"/>
  <c r="G93" i="12" s="1"/>
  <c r="I98" i="12"/>
  <c r="K98" i="12"/>
  <c r="O98" i="12"/>
  <c r="Q98" i="12"/>
  <c r="V98" i="12"/>
  <c r="G102" i="12"/>
  <c r="M102" i="12" s="1"/>
  <c r="I102" i="12"/>
  <c r="I93" i="12" s="1"/>
  <c r="K102" i="12"/>
  <c r="O102" i="12"/>
  <c r="Q102" i="12"/>
  <c r="V102" i="12"/>
  <c r="G105" i="12"/>
  <c r="M105" i="12" s="1"/>
  <c r="I105" i="12"/>
  <c r="K105" i="12"/>
  <c r="O105" i="12"/>
  <c r="Q105" i="12"/>
  <c r="V105" i="12"/>
  <c r="G107" i="12"/>
  <c r="I107" i="12"/>
  <c r="K107" i="12"/>
  <c r="M107" i="12"/>
  <c r="O107" i="12"/>
  <c r="Q107" i="12"/>
  <c r="V107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Q93" i="12" s="1"/>
  <c r="V112" i="12"/>
  <c r="K113" i="12"/>
  <c r="V113" i="12"/>
  <c r="G114" i="12"/>
  <c r="I114" i="12"/>
  <c r="I113" i="12" s="1"/>
  <c r="K114" i="12"/>
  <c r="M114" i="12"/>
  <c r="O114" i="12"/>
  <c r="Q114" i="12"/>
  <c r="Q113" i="12" s="1"/>
  <c r="V114" i="12"/>
  <c r="G115" i="12"/>
  <c r="M115" i="12" s="1"/>
  <c r="I115" i="12"/>
  <c r="K115" i="12"/>
  <c r="O115" i="12"/>
  <c r="O113" i="12" s="1"/>
  <c r="Q115" i="12"/>
  <c r="V115" i="12"/>
  <c r="G116" i="12"/>
  <c r="I116" i="12"/>
  <c r="K116" i="12"/>
  <c r="M116" i="12"/>
  <c r="O116" i="12"/>
  <c r="Q116" i="12"/>
  <c r="V116" i="12"/>
  <c r="G117" i="12"/>
  <c r="K117" i="12"/>
  <c r="O117" i="12"/>
  <c r="V117" i="12"/>
  <c r="G118" i="12"/>
  <c r="I118" i="12"/>
  <c r="I117" i="12" s="1"/>
  <c r="K118" i="12"/>
  <c r="M118" i="12"/>
  <c r="M117" i="12" s="1"/>
  <c r="O118" i="12"/>
  <c r="Q118" i="12"/>
  <c r="Q117" i="12" s="1"/>
  <c r="V118" i="12"/>
  <c r="G121" i="12"/>
  <c r="K121" i="12"/>
  <c r="O121" i="12"/>
  <c r="V121" i="12"/>
  <c r="G122" i="12"/>
  <c r="I122" i="12"/>
  <c r="I121" i="12" s="1"/>
  <c r="K122" i="12"/>
  <c r="M122" i="12"/>
  <c r="M121" i="12" s="1"/>
  <c r="O122" i="12"/>
  <c r="Q122" i="12"/>
  <c r="Q121" i="12" s="1"/>
  <c r="V122" i="12"/>
  <c r="K123" i="12"/>
  <c r="V123" i="12"/>
  <c r="G124" i="12"/>
  <c r="I124" i="12"/>
  <c r="I123" i="12" s="1"/>
  <c r="K124" i="12"/>
  <c r="M124" i="12"/>
  <c r="M123" i="12" s="1"/>
  <c r="O124" i="12"/>
  <c r="Q124" i="12"/>
  <c r="Q123" i="12" s="1"/>
  <c r="V124" i="12"/>
  <c r="G125" i="12"/>
  <c r="M125" i="12" s="1"/>
  <c r="I125" i="12"/>
  <c r="K125" i="12"/>
  <c r="O125" i="12"/>
  <c r="O123" i="12" s="1"/>
  <c r="Q125" i="12"/>
  <c r="V125" i="12"/>
  <c r="I126" i="12"/>
  <c r="Q126" i="12"/>
  <c r="G127" i="12"/>
  <c r="G126" i="12" s="1"/>
  <c r="I127" i="12"/>
  <c r="K127" i="12"/>
  <c r="K126" i="12" s="1"/>
  <c r="O127" i="12"/>
  <c r="O126" i="12" s="1"/>
  <c r="Q127" i="12"/>
  <c r="V127" i="12"/>
  <c r="V126" i="12" s="1"/>
  <c r="G130" i="12"/>
  <c r="G129" i="12" s="1"/>
  <c r="I130" i="12"/>
  <c r="K130" i="12"/>
  <c r="K129" i="12" s="1"/>
  <c r="O130" i="12"/>
  <c r="O129" i="12" s="1"/>
  <c r="Q130" i="12"/>
  <c r="V130" i="12"/>
  <c r="V129" i="12" s="1"/>
  <c r="G131" i="12"/>
  <c r="I131" i="12"/>
  <c r="I129" i="12" s="1"/>
  <c r="K131" i="12"/>
  <c r="M131" i="12"/>
  <c r="O131" i="12"/>
  <c r="Q131" i="12"/>
  <c r="Q129" i="12" s="1"/>
  <c r="V131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I150" i="12"/>
  <c r="Q150" i="12"/>
  <c r="G151" i="12"/>
  <c r="G150" i="12" s="1"/>
  <c r="I151" i="12"/>
  <c r="K151" i="12"/>
  <c r="K150" i="12" s="1"/>
  <c r="O151" i="12"/>
  <c r="O150" i="12" s="1"/>
  <c r="Q151" i="12"/>
  <c r="V151" i="12"/>
  <c r="V150" i="12" s="1"/>
  <c r="G152" i="12"/>
  <c r="I152" i="12"/>
  <c r="K152" i="12"/>
  <c r="M152" i="12"/>
  <c r="O152" i="12"/>
  <c r="Q152" i="12"/>
  <c r="V152" i="12"/>
  <c r="G153" i="12"/>
  <c r="O153" i="12"/>
  <c r="G154" i="12"/>
  <c r="I154" i="12"/>
  <c r="I153" i="12" s="1"/>
  <c r="K154" i="12"/>
  <c r="M154" i="12"/>
  <c r="O154" i="12"/>
  <c r="Q154" i="12"/>
  <c r="Q153" i="12" s="1"/>
  <c r="V154" i="12"/>
  <c r="G155" i="12"/>
  <c r="M155" i="12" s="1"/>
  <c r="I155" i="12"/>
  <c r="K155" i="12"/>
  <c r="K153" i="12" s="1"/>
  <c r="O155" i="12"/>
  <c r="Q155" i="12"/>
  <c r="V155" i="12"/>
  <c r="V153" i="12" s="1"/>
  <c r="G157" i="12"/>
  <c r="G156" i="12" s="1"/>
  <c r="I157" i="12"/>
  <c r="K157" i="12"/>
  <c r="K156" i="12" s="1"/>
  <c r="O157" i="12"/>
  <c r="O156" i="12" s="1"/>
  <c r="Q157" i="12"/>
  <c r="V157" i="12"/>
  <c r="V156" i="12" s="1"/>
  <c r="G159" i="12"/>
  <c r="I159" i="12"/>
  <c r="I156" i="12" s="1"/>
  <c r="K159" i="12"/>
  <c r="M159" i="12"/>
  <c r="O159" i="12"/>
  <c r="Q159" i="12"/>
  <c r="Q156" i="12" s="1"/>
  <c r="V159" i="12"/>
  <c r="G161" i="12"/>
  <c r="M161" i="12" s="1"/>
  <c r="I161" i="12"/>
  <c r="K161" i="12"/>
  <c r="O161" i="12"/>
  <c r="Q161" i="12"/>
  <c r="V161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5" i="12"/>
  <c r="G164" i="12" s="1"/>
  <c r="I165" i="12"/>
  <c r="K165" i="12"/>
  <c r="K164" i="12" s="1"/>
  <c r="O165" i="12"/>
  <c r="O164" i="12" s="1"/>
  <c r="Q165" i="12"/>
  <c r="V165" i="12"/>
  <c r="V164" i="12" s="1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I171" i="12"/>
  <c r="I164" i="12" s="1"/>
  <c r="K171" i="12"/>
  <c r="M171" i="12"/>
  <c r="O171" i="12"/>
  <c r="Q171" i="12"/>
  <c r="Q164" i="12" s="1"/>
  <c r="V171" i="12"/>
  <c r="AE173" i="12"/>
  <c r="I20" i="1"/>
  <c r="I19" i="1"/>
  <c r="I18" i="1"/>
  <c r="I17" i="1"/>
  <c r="I16" i="1"/>
  <c r="F43" i="1"/>
  <c r="G43" i="1"/>
  <c r="G25" i="1" s="1"/>
  <c r="A25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I68" i="1" l="1"/>
  <c r="J67" i="1" s="1"/>
  <c r="A26" i="1"/>
  <c r="G26" i="1"/>
  <c r="G28" i="1"/>
  <c r="G23" i="1"/>
  <c r="M153" i="12"/>
  <c r="M113" i="12"/>
  <c r="G123" i="12"/>
  <c r="G113" i="12"/>
  <c r="M165" i="12"/>
  <c r="M164" i="12" s="1"/>
  <c r="M127" i="12"/>
  <c r="M126" i="12" s="1"/>
  <c r="M157" i="12"/>
  <c r="M156" i="12" s="1"/>
  <c r="M130" i="12"/>
  <c r="M129" i="12" s="1"/>
  <c r="M91" i="12"/>
  <c r="M88" i="12" s="1"/>
  <c r="M63" i="12"/>
  <c r="M58" i="12" s="1"/>
  <c r="M12" i="12"/>
  <c r="M8" i="12" s="1"/>
  <c r="M151" i="12"/>
  <c r="M150" i="12" s="1"/>
  <c r="AF173" i="12"/>
  <c r="M98" i="12"/>
  <c r="M93" i="12" s="1"/>
  <c r="I21" i="1"/>
  <c r="I39" i="1"/>
  <c r="I43" i="1" s="1"/>
  <c r="J60" i="1" l="1"/>
  <c r="J64" i="1"/>
  <c r="J65" i="1"/>
  <c r="J54" i="1"/>
  <c r="J66" i="1"/>
  <c r="J62" i="1"/>
  <c r="J53" i="1"/>
  <c r="J55" i="1"/>
  <c r="J63" i="1"/>
  <c r="J58" i="1"/>
  <c r="J56" i="1"/>
  <c r="J59" i="1"/>
  <c r="J57" i="1"/>
  <c r="J61" i="1"/>
  <c r="A23" i="1"/>
  <c r="J39" i="1"/>
  <c r="J43" i="1" s="1"/>
  <c r="J42" i="1"/>
  <c r="J41" i="1"/>
  <c r="J68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Čapek</author>
  </authors>
  <commentList>
    <comment ref="S6" authorId="0" shapeId="0" xr:uid="{29745C76-58BC-44C4-9499-ACF1E6BDD81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CDF1469-16AA-4D05-BF2B-99444659315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<sst xmlns="http://schemas.openxmlformats.org/spreadsheetml/2006/main" count="1001" uniqueCount="379">
  <si>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</si>
  <si>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</si>
  <si>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</si>
  <si>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</si>
  <si>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</si>
  <si>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</si>
  <si>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</si>
  <si>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</si>
  <si>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</si>
  <si>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</si>
  <si>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</si>
  <si>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</si>
  <si>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</si>
  <si>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</si>
  <si>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</si>
  <si>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</si>
  <si>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</si>
  <si>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</si>
  <si>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</si>
  <si>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</si>
  <si>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</si>
  <si>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</si>
  <si>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</si>
  <si>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</si>
  <si>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</si>
  <si>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</si>
  <si>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</si>
  <si>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</si>
  <si>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</si>
  <si>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</si>
  <si>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</si>
  <si>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</si>
  <si>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</si>
  <si>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</si>
  <si>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</si>
  <si>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</si>
  <si>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</si>
  <si>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</si>
  <si>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</si>
  <si>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</si>
  <si>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</si>
  <si>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</si>
  <si>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</si>
  <si>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23-05-30</t>
  </si>
  <si>
    <t>Stavební úpravy pro zřízení kontejnerového stání</t>
  </si>
  <si>
    <t>SO01</t>
  </si>
  <si>
    <t>Kontejnerové stání 1</t>
  </si>
  <si>
    <t>Objekt:</t>
  </si>
  <si>
    <t>Rozpočet:</t>
  </si>
  <si>
    <t>R2023027</t>
  </si>
  <si>
    <t>Kontejnery Strkonice, ul. Stavbařů</t>
  </si>
  <si>
    <t>Město Strakonice</t>
  </si>
  <si>
    <t>Velké náměstí 2</t>
  </si>
  <si>
    <t>Strakonice</t>
  </si>
  <si>
    <t>38601</t>
  </si>
  <si>
    <t>00251810</t>
  </si>
  <si>
    <t>BLACKBACK s.r.o.</t>
  </si>
  <si>
    <t>Podkovářská 800/6</t>
  </si>
  <si>
    <t>19000</t>
  </si>
  <si>
    <t>24763071</t>
  </si>
  <si>
    <t>CZ24763071</t>
  </si>
  <si>
    <t>Dle výběrového řízení</t>
  </si>
  <si>
    <t>01234567</t>
  </si>
  <si>
    <t>Stavba</t>
  </si>
  <si>
    <t>Stavební objekt</t>
  </si>
  <si>
    <t>Celkem za stavbu</t>
  </si>
  <si>
    <t>CZK</t>
  </si>
  <si>
    <t>#POPS</t>
  </si>
  <si>
    <t>Popis stavby: R2023027 - Kontejnery Strkonice, ul. Stavbařů</t>
  </si>
  <si>
    <t>#POPO</t>
  </si>
  <si>
    <t>Popis objektu: SO01 - Kontejnerové stání 1</t>
  </si>
  <si>
    <t>#POPR</t>
  </si>
  <si>
    <t>Popis rozpočtu: 23-05-30 - Stavební úpravy pro zřízení kontejnerového stání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</si>
  <si>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</si>
  <si>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</si>
  <si>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</si>
  <si>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</si>
  <si>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</si>
  <si>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</si>
  <si>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</si>
  <si>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</si>
  <si>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</si>
  <si>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</si>
  <si>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</si>
  <si>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</si>
  <si>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9</t>
  </si>
  <si>
    <t>Ostatní konstrukce, bourání</t>
  </si>
  <si>
    <t>91</t>
  </si>
  <si>
    <t>Doplňující práce na komunikaci</t>
  </si>
  <si>
    <t>93</t>
  </si>
  <si>
    <t>Dokončovací práce inženýrských staveb</t>
  </si>
  <si>
    <t>95</t>
  </si>
  <si>
    <t>Dokončovací konstrukce na pozemních stavbách</t>
  </si>
  <si>
    <t>99</t>
  </si>
  <si>
    <t>Staveništní přesun hmot</t>
  </si>
  <si>
    <t>767</t>
  </si>
  <si>
    <t>Konstrukce zámečnické</t>
  </si>
  <si>
    <t>M21</t>
  </si>
  <si>
    <t>Elektromontáže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</si>
  <si>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</si>
  <si>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</si>
  <si>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</si>
  <si>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</si>
  <si>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</si>
  <si>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</si>
  <si>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</si>
  <si>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</si>
  <si>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</si>
  <si>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</si>
  <si>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</si>
  <si>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</si>
  <si>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</si>
  <si>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</si>
  <si>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</si>
  <si>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</si>
  <si>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</si>
  <si>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</si>
  <si>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</si>
  <si>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</si>
  <si>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</si>
  <si>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</si>
  <si>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</si>
  <si>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</si>
  <si>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</si>
  <si>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</si>
  <si>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</si>
  <si>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</si>
  <si>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</si>
  <si>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</si>
  <si>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</si>
  <si>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</si>
  <si>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</si>
  <si>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</si>
  <si>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</si>
  <si>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</si>
  <si>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113107320R00</t>
  </si>
  <si>
    <t>Odstranění podkladů nebo krytů z kameniva těženého, v ploše jednotlivě do 50 m2, tloušťka vrstvy 200 mm</t>
  </si>
  <si>
    <t>m2</t>
  </si>
  <si>
    <t>822-1</t>
  </si>
  <si>
    <t>RTS 23/ I</t>
  </si>
  <si>
    <t>Práce</t>
  </si>
  <si>
    <t>Běžná</t>
  </si>
  <si>
    <t>POL1_1</t>
  </si>
  <si>
    <t>60,92*1,1</t>
  </si>
  <si>
    <t>VV</t>
  </si>
  <si>
    <t>113108415R00</t>
  </si>
  <si>
    <t>Odstranění podkladů nebo krytů živičných, v ploše jednotlivě nad 50 m2, tloušťka vrstvy 150 mm</t>
  </si>
  <si>
    <t>POL1_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</si>
  <si>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</si>
  <si>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</si>
  <si>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</si>
  <si>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</si>
  <si>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SPI</t>
  </si>
  <si>
    <t>3,9+7,5+1,6+2,4+3</t>
  </si>
  <si>
    <t>130001101R00</t>
  </si>
  <si>
    <t>Příplatek k cenám za ztížené vykopávky v horninách jakékoliv třídy</t>
  </si>
  <si>
    <t>m3</t>
  </si>
  <si>
    <t>800-1</t>
  </si>
  <si>
    <t>Příplatek k cenám hloubených vykopávek za ztížení vykopávky v blízkosti podzemního vedení nebo výbušnin pro jakoukoliv třídu horniny.</t>
  </si>
  <si>
    <t>4,92*1,57*1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</si>
  <si>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</si>
  <si>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</si>
  <si>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</si>
  <si>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16,3*3,3*1,57</t>
  </si>
  <si>
    <t>131201119R00</t>
  </si>
  <si>
    <t xml:space="preserve">Hloubení nezapažených jam a zářezů příplatek za lepivost, v hornině 3,  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</si>
  <si>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</si>
  <si>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</si>
  <si>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</si>
  <si>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0,8*0,4*(4,429+17,122+3,947)</t>
  </si>
  <si>
    <t>132201119R00</t>
  </si>
  <si>
    <t xml:space="preserve">Hloubení rýh šířky do 60 cm příplatek za lepivost, v hornině 3,  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</si>
  <si>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</si>
  <si>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</si>
  <si>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</si>
  <si>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84,4503</t>
  </si>
  <si>
    <t>8,15936</t>
  </si>
  <si>
    <t>162701109R00</t>
  </si>
  <si>
    <t>Vodorovné přemístění výkopku příplatek k ceně za každých dalších i započatých 1 000 m přes 10 000 m  z horniny 1 až 4</t>
  </si>
  <si>
    <t>84,4503*10</t>
  </si>
  <si>
    <t>8,15936*10</t>
  </si>
  <si>
    <t>167101101R00</t>
  </si>
  <si>
    <t>Nakládání, skládání, překládání neulehlého výkopku nakládání výkopku 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</si>
  <si>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</si>
  <si>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</si>
  <si>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</si>
  <si>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mezi kontejnery : 16,3*4,92*1,1</t>
  </si>
  <si>
    <t>-3,14*0,9*0,9*1*5</t>
  </si>
  <si>
    <t>-3,14*0,7*0,7*1*2</t>
  </si>
  <si>
    <t>-3,14*0,6*0,6*1</t>
  </si>
  <si>
    <t>za opěrkou : 0,75*(4,056+17,122+3,947)*0,4</t>
  </si>
  <si>
    <t>181101111R00</t>
  </si>
  <si>
    <t>Úprava pláně v zářezech bez rozlišení horniny, se zhutněním - ručně</t>
  </si>
  <si>
    <t>vyrovnáním výškových rozdílů, ploch vodorovných a ploch do sklonu 1 : 5.</t>
  </si>
  <si>
    <t>(0,5+3,92+0,5)*(0,5+17,122+3,947+0,5)</t>
  </si>
  <si>
    <t>199000002R00</t>
  </si>
  <si>
    <t>Poplatky za skládku horniny 1- 4, skupina 17 05 04 z Katalogu odpadů</t>
  </si>
  <si>
    <t>583319002R</t>
  </si>
  <si>
    <t>kamenivo přírodní těžené frakce 32,0 až 63,0 mm; Jihomoravský kraj</t>
  </si>
  <si>
    <t>t</t>
  </si>
  <si>
    <t>SPCM</t>
  </si>
  <si>
    <t>RTS 22/ I</t>
  </si>
  <si>
    <t>Specifikace</t>
  </si>
  <si>
    <t>POL3_1</t>
  </si>
  <si>
    <t>71,291*1,1</t>
  </si>
  <si>
    <t>58337333R</t>
  </si>
  <si>
    <t>štěrkopísek frakce 0,0 až 32,0 mm; třída A</t>
  </si>
  <si>
    <t>POL3_</t>
  </si>
  <si>
    <t>0,75*(4,056+17,122+3,947)*0,4*1,7*1,1</t>
  </si>
  <si>
    <t>274272140RT3</t>
  </si>
  <si>
    <t>Zdivo základové z bednicích tvárnic tloušťky 300 mm, výplň betonem C 16/20</t>
  </si>
  <si>
    <t>801-1</t>
  </si>
  <si>
    <t>s výplní betonem, bez výztuže,</t>
  </si>
  <si>
    <t>(3,956+17,122+3,947)*0,75</t>
  </si>
  <si>
    <t>(13,80+3,55)*1,25</t>
  </si>
  <si>
    <t>274321311R00</t>
  </si>
  <si>
    <t>Beton základových pasů železový třídy C 16/20</t>
  </si>
  <si>
    <t>včetně dodávky a uložení betonu, bez výztuže</t>
  </si>
  <si>
    <t>0,6*0,4*(4,056+17,322+4,047)*1,1</t>
  </si>
  <si>
    <t>0,82*0,3*(13,82+3,5)*1,1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</si>
  <si>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</si>
  <si>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</si>
  <si>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</si>
  <si>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2*0,5*(4,056+17,322+4,047)*1,1</t>
  </si>
  <si>
    <t>2*0,3*(13,82+3,5)*1,1</t>
  </si>
  <si>
    <t>274351216R00</t>
  </si>
  <si>
    <t>Bednění stěn základových pasů odstranění</t>
  </si>
  <si>
    <t>Včetně očištění, vytřídění a uložení bednicího materiálu.</t>
  </si>
  <si>
    <t>POP</t>
  </si>
  <si>
    <t>274361721R00</t>
  </si>
  <si>
    <t>Výztuž základových pasů z betonářské oceli BSt 500 S</t>
  </si>
  <si>
    <t>R12 - kotvení kontejnerů : 0,95*1*0,888*1,1*1,05*0,001*4*8</t>
  </si>
  <si>
    <t>R10 0,617 kg/m : 1,5*0,617*91*1,1*1,05*0,001</t>
  </si>
  <si>
    <t>R10 : (1,25+0,25+1,25)*0,617*1,1*1,05*128*0,001</t>
  </si>
  <si>
    <t>1,25*0,617*1,1*1,05*128*0,001</t>
  </si>
  <si>
    <t>R6 : (4,056+17,322+4,047)*4*1,1*1,05*0,222*0,001</t>
  </si>
  <si>
    <t>R10 : (1,75+0,25+1,75+0,7)*0,617*1,1*1,05*87*0,001</t>
  </si>
  <si>
    <t>R6 : 17,35*8*0,222*1,1*1,05*0,001</t>
  </si>
  <si>
    <t>345232122RT1</t>
  </si>
  <si>
    <t>Stříška na zdivo plotové ze zákrytových desek, délky 800 mm, šířky 400 mm, tloušťky 80 mm</t>
  </si>
  <si>
    <t>s dodávkou zákrytových desek</t>
  </si>
  <si>
    <t>3,956+17,122+3,947</t>
  </si>
  <si>
    <t>457621412R00</t>
  </si>
  <si>
    <t xml:space="preserve">Plášťové těsnění z vodostavebního asfaltobetonu všechny sklony, úprava spár zálivkou, přes 1 do 2 kg zálivky na 1 m spáry,  </t>
  </si>
  <si>
    <t>832-1</t>
  </si>
  <si>
    <t>17,122+3,947</t>
  </si>
  <si>
    <t>451315111R01</t>
  </si>
  <si>
    <t>Podkladní vrstva z betonu prostého C 16/20 do 10 cm</t>
  </si>
  <si>
    <t>Vlastní</t>
  </si>
  <si>
    <t>Indiv</t>
  </si>
  <si>
    <t>3,3*16,3*2</t>
  </si>
  <si>
    <t>564831111R00</t>
  </si>
  <si>
    <t>Podklad ze štěrkodrti s rozprostřením a zhutněním frakce 0-63 mm, tloušťka po zhutnění 100 mm</t>
  </si>
  <si>
    <t>16,3*4,92</t>
  </si>
  <si>
    <t>564851111R00</t>
  </si>
  <si>
    <t>Podklad ze štěrkodrti s rozprostřením a zhutněním frakce 0-63 mm, tloušťka po zhutnění 150 mm</t>
  </si>
  <si>
    <t>69,07*1,1</t>
  </si>
  <si>
    <t>566901111R00</t>
  </si>
  <si>
    <t>Vyspravení podkladu po překopech kamenivem těženým nebo štěrkopískem</t>
  </si>
  <si>
    <t>pro inženýrské sítě, se zhutněním</t>
  </si>
  <si>
    <t>17,249*0,8*0,2*1,1</t>
  </si>
  <si>
    <t>3,532*0,8*0,2*1,1</t>
  </si>
  <si>
    <t>566904111R00</t>
  </si>
  <si>
    <t>Vyspravení podkladu po překopech kamenivem obalovaným asfaltem</t>
  </si>
  <si>
    <t>(17,249+3,532)*0,8*0,2*2,4</t>
  </si>
  <si>
    <t>572952112R00</t>
  </si>
  <si>
    <t>Vyspravení krytu po překopech pro inženýrské sítě asfaltovým betonem, po zhutnění tloušťky přes  50 do  70 mm</t>
  </si>
  <si>
    <t>(17,249+3,532)*0,8*3</t>
  </si>
  <si>
    <t>591141111R00</t>
  </si>
  <si>
    <t>Kladení dlažby z kostek velkých z kamene, do lože z cementové malty tloušťky 50 mm</t>
  </si>
  <si>
    <t>s provedením lože do 50 mm, s vyplněním spár, s dvojím beraněním a se smetením přebytečného materiálu na krajnici</t>
  </si>
  <si>
    <t>69,07</t>
  </si>
  <si>
    <t>5-001</t>
  </si>
  <si>
    <t>D+M Vodící pruh pro nevidomé z kostek 60/60 mm</t>
  </si>
  <si>
    <t>3,5+16,82</t>
  </si>
  <si>
    <t>58380120.AR</t>
  </si>
  <si>
    <t>kostka dlažební materiálová skupina I/2 (žula); tř. I.; 8/10 cm</t>
  </si>
  <si>
    <t>9-001</t>
  </si>
  <si>
    <t>Zábor veřejné plochy</t>
  </si>
  <si>
    <t>kpl</t>
  </si>
  <si>
    <t>9-002</t>
  </si>
  <si>
    <t>Dopravní značení záboru</t>
  </si>
  <si>
    <t>9-003</t>
  </si>
  <si>
    <t>Dočasné konstrukce ,zákryty, ochrany prvků</t>
  </si>
  <si>
    <t>919735115R00</t>
  </si>
  <si>
    <t>Řezání stávajících krytů nebo podkladů živičných, hloubky přes 200 do 250 mm</t>
  </si>
  <si>
    <t>včetně spotřeby vody</t>
  </si>
  <si>
    <t>0,8+17,249+3,532+0,8</t>
  </si>
  <si>
    <t>91-001</t>
  </si>
  <si>
    <t>Doplnění vodorovného značení - Zákaz parkování, vč konzultace s odborem dopravy</t>
  </si>
  <si>
    <t>kus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</si>
  <si>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</si>
  <si>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</si>
  <si>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RTS 22/ II</t>
  </si>
  <si>
    <t>95-001</t>
  </si>
  <si>
    <t>Napojení na stávající konstrukce, řešení detailů, včetně dodávek materiálů</t>
  </si>
  <si>
    <t>998011001R00</t>
  </si>
  <si>
    <t>Přesun hmot pro budovy s nosnou konstrukcí zděnou výšky do 6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</si>
  <si>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</si>
  <si>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</si>
  <si>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</si>
  <si>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767-001</t>
  </si>
  <si>
    <t>K1 Dodávka kontejneru o kubatuře 5 m3 vč dopravy, SKO</t>
  </si>
  <si>
    <t>767-002</t>
  </si>
  <si>
    <t>K2 Dodávka kontejneru o kubatuře 5 m3 vč dopravy, PAPÍR</t>
  </si>
  <si>
    <t>767-003</t>
  </si>
  <si>
    <t>K3 Dodávka kontejneru o kubatuře 5 m3 vč dopravy, PLASTY</t>
  </si>
  <si>
    <t>767-004</t>
  </si>
  <si>
    <t>K4 Dodávka kontejneru o kubatuře 5 m3 vč dopravy, Textil</t>
  </si>
  <si>
    <t>767-005</t>
  </si>
  <si>
    <t>K5 Dodávka kontejneru o kubatuře 3 m3 vč dopravy, SKLO</t>
  </si>
  <si>
    <t>767-007</t>
  </si>
  <si>
    <t>K7 Dodávka kontejneru o kubatuře 3 m3 vč dopravy, BIO</t>
  </si>
  <si>
    <t>767-008</t>
  </si>
  <si>
    <t>K8 Dodávka kontejneru o kubatuře 1,5 m3 vč dopravy - nadzemní, olej</t>
  </si>
  <si>
    <t>767-009</t>
  </si>
  <si>
    <t>D+M Pz sloupek oplocení, výška 2900 mm, včetně kotvení 100/70 mm, barva bílá</t>
  </si>
  <si>
    <t>767-010</t>
  </si>
  <si>
    <t>D+M rámové poplastované oplocení 2000/2480 mm,  drát 6 mm vertikální, 5 mm horizontální, barva RAL 6005, včetně kotvení</t>
  </si>
  <si>
    <t>767-011</t>
  </si>
  <si>
    <t>D+M oplocení Retextil, výška 1200 mm, včetně kotvení do opěrné stěny</t>
  </si>
  <si>
    <t>10</t>
  </si>
  <si>
    <t>767-012</t>
  </si>
  <si>
    <t>D+M Nové brány, provedení Pz</t>
  </si>
  <si>
    <t>767-013</t>
  </si>
  <si>
    <t>D+M Informační cedule</t>
  </si>
  <si>
    <t>767-014</t>
  </si>
  <si>
    <t>Odstranění stávajícího plotu</t>
  </si>
  <si>
    <t>767990001RT1</t>
  </si>
  <si>
    <t>Montáž kontejneru na odpad o kubatuře 5 m3</t>
  </si>
  <si>
    <t>POL1_7</t>
  </si>
  <si>
    <t>767990002RT1</t>
  </si>
  <si>
    <t>Montáž kontejneru na odpad o kubatuře 3 m3</t>
  </si>
  <si>
    <t>767990003RT1</t>
  </si>
  <si>
    <t>Montáž kontejneru na odpad o kubatuře 1,5 m3</t>
  </si>
  <si>
    <t>998767202R00</t>
  </si>
  <si>
    <t>Přesun hmot pro kovové stavební doplňk. konstrukce v objektech výšky do 12 m</t>
  </si>
  <si>
    <t>800-767</t>
  </si>
  <si>
    <t>50 m vodorovně</t>
  </si>
  <si>
    <t>M21-001</t>
  </si>
  <si>
    <t>D+M Ochrana stávajícího vedení CETIN</t>
  </si>
  <si>
    <t>M21-002</t>
  </si>
  <si>
    <t>Ruční výkop pro ochranu prcvků CETIN</t>
  </si>
  <si>
    <t>M65-001</t>
  </si>
  <si>
    <t>D+M Veřejné osvětlení včetně napojení na stávající, vč podvrtu a ostatních navázaných prací</t>
  </si>
  <si>
    <t>M65-002</t>
  </si>
  <si>
    <t>Ochrana stávajících sítí, jejich případná úprava, přepojení či přeložení, včetně ručních výkopů ( v oblasti kořenů )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</si>
  <si>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</si>
  <si>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</si>
  <si>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</si>
  <si>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</si>
  <si>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</si>
  <si>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</si>
  <si>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</si>
  <si>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</si>
  <si>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</si>
  <si>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</si>
  <si>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</si>
  <si>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</si>
  <si>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</si>
  <si>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</si>
  <si>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979990101R01</t>
  </si>
  <si>
    <t>Poplatek za sklád.suti</t>
  </si>
  <si>
    <t>005121 R</t>
  </si>
  <si>
    <t>Zařízení staveniště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</si>
  <si>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</si>
  <si>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</si>
  <si>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</si>
  <si>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</si>
  <si>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</si>
  <si>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POL99_8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</si>
  <si>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</si>
  <si>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</si>
  <si>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</si>
  <si>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</si>
  <si>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05124011R</t>
  </si>
  <si>
    <t>Dopravně inženýrské opatření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</si>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</sst>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WT52v+lIsrZ1BUq88z5wWLxsF+UyBzj1qaZbpVaY1m2mAvfXXpohJBvQF07NbId3sZFfxQjszyGqqKUAR5wGkg==" saltValue="bALiTGwRFIxmdBUOYaJ/a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0" t="s">
        <v>22</v>
      </c>
      <c r="C2" s="111"/>
      <c r="D2" s="112" t="s">
        <v>49</v>
      </c>
      <c r="E2" s="113" t="s">
        <v>50</v>
      </c>
      <c r="F2" s="114"/>
      <c r="G2" s="114"/>
      <c r="H2" s="114"/>
      <c r="I2" s="114"/>
      <c r="J2" s="115"/>
      <c r="O2" s="1"/>
    </row>
    <row r="3" spans="1:15" ht="27" customHeight="1" x14ac:dyDescent="0.2">
      <c r="A3" s="2"/>
      <c r="B3" s="116" t="s">
        <v>47</v>
      </c>
      <c r="C3" s="111"/>
      <c r="D3" s="117" t="s">
        <v>45</v>
      </c>
      <c r="E3" s="118" t="s">
        <v>46</v>
      </c>
      <c r="F3" s="119"/>
      <c r="G3" s="119"/>
      <c r="H3" s="119"/>
      <c r="I3" s="119"/>
      <c r="J3" s="120"/>
    </row>
    <row r="4" spans="1:15" ht="23.25" customHeight="1" x14ac:dyDescent="0.2">
      <c r="A4" s="106">
        <v>4265</v>
      </c>
      <c r="B4" s="121" t="s">
        <v>48</v>
      </c>
      <c r="C4" s="122"/>
      <c r="D4" s="123" t="s">
        <v>43</v>
      </c>
      <c r="E4" s="124" t="s">
        <v>44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127" t="s">
        <v>51</v>
      </c>
      <c r="E5" s="89"/>
      <c r="F5" s="89"/>
      <c r="G5" s="89"/>
      <c r="H5" s="18" t="s">
        <v>40</v>
      </c>
      <c r="I5" s="129" t="s">
        <v>55</v>
      </c>
      <c r="J5" s="8"/>
    </row>
    <row r="6" spans="1:15" ht="15.75" customHeight="1" x14ac:dyDescent="0.2">
      <c r="A6" s="2"/>
      <c r="B6" s="28"/>
      <c r="C6" s="53"/>
      <c r="D6" s="109" t="s">
        <v>52</v>
      </c>
      <c r="E6" s="90"/>
      <c r="F6" s="90"/>
      <c r="G6" s="90"/>
      <c r="H6" s="18" t="s">
        <v>34</v>
      </c>
      <c r="I6" s="22"/>
      <c r="J6" s="8"/>
    </row>
    <row r="7" spans="1:15" ht="15.75" customHeight="1" x14ac:dyDescent="0.2">
      <c r="A7" s="2"/>
      <c r="B7" s="29"/>
      <c r="C7" s="54"/>
      <c r="D7" s="107" t="s">
        <v>54</v>
      </c>
      <c r="E7" s="128" t="s">
        <v>53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8" t="s">
        <v>56</v>
      </c>
      <c r="H8" s="18" t="s">
        <v>40</v>
      </c>
      <c r="I8" s="129" t="s">
        <v>59</v>
      </c>
      <c r="J8" s="8"/>
    </row>
    <row r="9" spans="1:15" ht="15.75" hidden="1" customHeight="1" x14ac:dyDescent="0.2">
      <c r="A9" s="2"/>
      <c r="B9" s="2"/>
      <c r="D9" s="108" t="s">
        <v>57</v>
      </c>
      <c r="H9" s="18" t="s">
        <v>34</v>
      </c>
      <c r="I9" s="129" t="s">
        <v>60</v>
      </c>
      <c r="J9" s="8"/>
    </row>
    <row r="10" spans="1:15" ht="15.75" hidden="1" customHeight="1" x14ac:dyDescent="0.2">
      <c r="A10" s="2"/>
      <c r="B10" s="35"/>
      <c r="C10" s="54"/>
      <c r="D10" s="107" t="s">
        <v>58</v>
      </c>
      <c r="E10" s="55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 t="s">
        <v>61</v>
      </c>
      <c r="E11" s="130"/>
      <c r="F11" s="130"/>
      <c r="G11" s="130"/>
      <c r="H11" s="18" t="s">
        <v>40</v>
      </c>
      <c r="I11" s="135" t="s">
        <v>62</v>
      </c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34</v>
      </c>
      <c r="I12" s="136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2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8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SUMIF(F53:F67,A16,I53:I67)+SUMIF(F53:F67,"PSU",I53:I67)</f>
        <v>0</v>
      </c>
      <c r="J16" s="83"/>
    </row>
    <row r="17" spans="1:10" ht="23.25" customHeight="1" x14ac:dyDescent="0.2">
      <c r="A17" s="198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SUMIF(F53:F67,A17,I53:I67)</f>
        <v>0</v>
      </c>
      <c r="J17" s="83"/>
    </row>
    <row r="18" spans="1:10" ht="23.25" customHeight="1" x14ac:dyDescent="0.2">
      <c r="A18" s="198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SUMIF(F53:F67,A18,I53:I67)</f>
        <v>0</v>
      </c>
      <c r="J18" s="83"/>
    </row>
    <row r="19" spans="1:10" ht="23.25" customHeight="1" x14ac:dyDescent="0.2">
      <c r="A19" s="198" t="s">
        <v>104</v>
      </c>
      <c r="B19" s="38" t="s">
        <v>27</v>
      </c>
      <c r="C19" s="60"/>
      <c r="D19" s="61"/>
      <c r="E19" s="81"/>
      <c r="F19" s="82"/>
      <c r="G19" s="81"/>
      <c r="H19" s="82"/>
      <c r="I19" s="81">
        <f>SUMIF(F53:F67,A19,I53:I67)</f>
        <v>0</v>
      </c>
      <c r="J19" s="83"/>
    </row>
    <row r="20" spans="1:10" ht="23.25" customHeight="1" x14ac:dyDescent="0.2">
      <c r="A20" s="198" t="s">
        <v>105</v>
      </c>
      <c r="B20" s="38" t="s">
        <v>28</v>
      </c>
      <c r="C20" s="60"/>
      <c r="D20" s="61"/>
      <c r="E20" s="81"/>
      <c r="F20" s="82"/>
      <c r="G20" s="81"/>
      <c r="H20" s="82"/>
      <c r="I20" s="81">
        <f>SUMIF(F53:F67,A20,I53:I67)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A23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2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63</v>
      </c>
      <c r="C39" s="149"/>
      <c r="D39" s="149"/>
      <c r="E39" s="149"/>
      <c r="F39" s="150">
        <f>'SO01 23-05-30 Pol'!AE173</f>
        <v>0</v>
      </c>
      <c r="G39" s="151">
        <f>'SO01 23-05-30 Pol'!AF173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64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'SO01 23-05-30 Pol'!AE173</f>
        <v>0</v>
      </c>
      <c r="G41" s="157">
        <f>'SO01 23-05-30 Pol'!AF173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'SO01 23-05-30 Pol'!AE173</f>
        <v>0</v>
      </c>
      <c r="G42" s="152">
        <f>'SO01 23-05-30 Pol'!AF173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65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67</v>
      </c>
      <c r="B45" t="s">
        <v>68</v>
      </c>
    </row>
    <row r="46" spans="1:10" x14ac:dyDescent="0.2">
      <c r="A46" t="s">
        <v>69</v>
      </c>
      <c r="B46" t="s">
        <v>70</v>
      </c>
    </row>
    <row r="47" spans="1:10" x14ac:dyDescent="0.2">
      <c r="A47" t="s">
        <v>71</v>
      </c>
      <c r="B47" t="s">
        <v>72</v>
      </c>
    </row>
    <row r="50" spans="1:10" ht="15.75" x14ac:dyDescent="0.25">
      <c r="B50" s="177" t="s">
        <v>73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74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75</v>
      </c>
      <c r="C53" s="186" t="s">
        <v>76</v>
      </c>
      <c r="D53" s="187"/>
      <c r="E53" s="187"/>
      <c r="F53" s="194" t="s">
        <v>24</v>
      </c>
      <c r="G53" s="195"/>
      <c r="H53" s="195"/>
      <c r="I53" s="195">
        <f>'SO01 23-05-30 Pol'!G8</f>
        <v>0</v>
      </c>
      <c r="J53" s="191" t="str">
        <f>IF(I68=0,"",I53/I68*100)</f>
        <v/>
      </c>
    </row>
    <row r="54" spans="1:10" ht="36.75" customHeight="1" x14ac:dyDescent="0.2">
      <c r="A54" s="180"/>
      <c r="B54" s="185" t="s">
        <v>77</v>
      </c>
      <c r="C54" s="186" t="s">
        <v>78</v>
      </c>
      <c r="D54" s="187"/>
      <c r="E54" s="187"/>
      <c r="F54" s="194" t="s">
        <v>24</v>
      </c>
      <c r="G54" s="195"/>
      <c r="H54" s="195"/>
      <c r="I54" s="195">
        <f>'SO01 23-05-30 Pol'!G58</f>
        <v>0</v>
      </c>
      <c r="J54" s="191" t="str">
        <f>IF(I68=0,"",I54/I68*100)</f>
        <v/>
      </c>
    </row>
    <row r="55" spans="1:10" ht="36.75" customHeight="1" x14ac:dyDescent="0.2">
      <c r="A55" s="180"/>
      <c r="B55" s="185" t="s">
        <v>79</v>
      </c>
      <c r="C55" s="186" t="s">
        <v>80</v>
      </c>
      <c r="D55" s="187"/>
      <c r="E55" s="187"/>
      <c r="F55" s="194" t="s">
        <v>24</v>
      </c>
      <c r="G55" s="195"/>
      <c r="H55" s="195"/>
      <c r="I55" s="195">
        <f>'SO01 23-05-30 Pol'!G84</f>
        <v>0</v>
      </c>
      <c r="J55" s="191" t="str">
        <f>IF(I68=0,"",I55/I68*100)</f>
        <v/>
      </c>
    </row>
    <row r="56" spans="1:10" ht="36.75" customHeight="1" x14ac:dyDescent="0.2">
      <c r="A56" s="180"/>
      <c r="B56" s="185" t="s">
        <v>81</v>
      </c>
      <c r="C56" s="186" t="s">
        <v>82</v>
      </c>
      <c r="D56" s="187"/>
      <c r="E56" s="187"/>
      <c r="F56" s="194" t="s">
        <v>24</v>
      </c>
      <c r="G56" s="195"/>
      <c r="H56" s="195"/>
      <c r="I56" s="195">
        <f>'SO01 23-05-30 Pol'!G88</f>
        <v>0</v>
      </c>
      <c r="J56" s="191" t="str">
        <f>IF(I68=0,"",I56/I68*100)</f>
        <v/>
      </c>
    </row>
    <row r="57" spans="1:10" ht="36.75" customHeight="1" x14ac:dyDescent="0.2">
      <c r="A57" s="180"/>
      <c r="B57" s="185" t="s">
        <v>83</v>
      </c>
      <c r="C57" s="186" t="s">
        <v>84</v>
      </c>
      <c r="D57" s="187"/>
      <c r="E57" s="187"/>
      <c r="F57" s="194" t="s">
        <v>24</v>
      </c>
      <c r="G57" s="195"/>
      <c r="H57" s="195"/>
      <c r="I57" s="195">
        <f>'SO01 23-05-30 Pol'!G93</f>
        <v>0</v>
      </c>
      <c r="J57" s="191" t="str">
        <f>IF(I68=0,"",I57/I68*100)</f>
        <v/>
      </c>
    </row>
    <row r="58" spans="1:10" ht="36.75" customHeight="1" x14ac:dyDescent="0.2">
      <c r="A58" s="180"/>
      <c r="B58" s="185" t="s">
        <v>85</v>
      </c>
      <c r="C58" s="186" t="s">
        <v>86</v>
      </c>
      <c r="D58" s="187"/>
      <c r="E58" s="187"/>
      <c r="F58" s="194" t="s">
        <v>24</v>
      </c>
      <c r="G58" s="195"/>
      <c r="H58" s="195"/>
      <c r="I58" s="195">
        <f>'SO01 23-05-30 Pol'!G113</f>
        <v>0</v>
      </c>
      <c r="J58" s="191" t="str">
        <f>IF(I68=0,"",I58/I68*100)</f>
        <v/>
      </c>
    </row>
    <row r="59" spans="1:10" ht="36.75" customHeight="1" x14ac:dyDescent="0.2">
      <c r="A59" s="180"/>
      <c r="B59" s="185" t="s">
        <v>87</v>
      </c>
      <c r="C59" s="186" t="s">
        <v>88</v>
      </c>
      <c r="D59" s="187"/>
      <c r="E59" s="187"/>
      <c r="F59" s="194" t="s">
        <v>24</v>
      </c>
      <c r="G59" s="195"/>
      <c r="H59" s="195"/>
      <c r="I59" s="195">
        <f>'SO01 23-05-30 Pol'!G117</f>
        <v>0</v>
      </c>
      <c r="J59" s="191" t="str">
        <f>IF(I68=0,"",I59/I68*100)</f>
        <v/>
      </c>
    </row>
    <row r="60" spans="1:10" ht="36.75" customHeight="1" x14ac:dyDescent="0.2">
      <c r="A60" s="180"/>
      <c r="B60" s="185" t="s">
        <v>89</v>
      </c>
      <c r="C60" s="186" t="s">
        <v>90</v>
      </c>
      <c r="D60" s="187"/>
      <c r="E60" s="187"/>
      <c r="F60" s="194" t="s">
        <v>24</v>
      </c>
      <c r="G60" s="195"/>
      <c r="H60" s="195"/>
      <c r="I60" s="195">
        <f>'SO01 23-05-30 Pol'!G121</f>
        <v>0</v>
      </c>
      <c r="J60" s="191" t="str">
        <f>IF(I68=0,"",I60/I68*100)</f>
        <v/>
      </c>
    </row>
    <row r="61" spans="1:10" ht="36.75" customHeight="1" x14ac:dyDescent="0.2">
      <c r="A61" s="180"/>
      <c r="B61" s="185" t="s">
        <v>91</v>
      </c>
      <c r="C61" s="186" t="s">
        <v>92</v>
      </c>
      <c r="D61" s="187"/>
      <c r="E61" s="187"/>
      <c r="F61" s="194" t="s">
        <v>24</v>
      </c>
      <c r="G61" s="195"/>
      <c r="H61" s="195"/>
      <c r="I61" s="195">
        <f>'SO01 23-05-30 Pol'!G123</f>
        <v>0</v>
      </c>
      <c r="J61" s="191" t="str">
        <f>IF(I68=0,"",I61/I68*100)</f>
        <v/>
      </c>
    </row>
    <row r="62" spans="1:10" ht="36.75" customHeight="1" x14ac:dyDescent="0.2">
      <c r="A62" s="180"/>
      <c r="B62" s="185" t="s">
        <v>93</v>
      </c>
      <c r="C62" s="186" t="s">
        <v>94</v>
      </c>
      <c r="D62" s="187"/>
      <c r="E62" s="187"/>
      <c r="F62" s="194" t="s">
        <v>24</v>
      </c>
      <c r="G62" s="195"/>
      <c r="H62" s="195"/>
      <c r="I62" s="195">
        <f>'SO01 23-05-30 Pol'!G126</f>
        <v>0</v>
      </c>
      <c r="J62" s="191" t="str">
        <f>IF(I68=0,"",I62/I68*100)</f>
        <v/>
      </c>
    </row>
    <row r="63" spans="1:10" ht="36.75" customHeight="1" x14ac:dyDescent="0.2">
      <c r="A63" s="180"/>
      <c r="B63" s="185" t="s">
        <v>95</v>
      </c>
      <c r="C63" s="186" t="s">
        <v>96</v>
      </c>
      <c r="D63" s="187"/>
      <c r="E63" s="187"/>
      <c r="F63" s="194" t="s">
        <v>25</v>
      </c>
      <c r="G63" s="195"/>
      <c r="H63" s="195"/>
      <c r="I63" s="195">
        <f>'SO01 23-05-30 Pol'!G129</f>
        <v>0</v>
      </c>
      <c r="J63" s="191" t="str">
        <f>IF(I68=0,"",I63/I68*100)</f>
        <v/>
      </c>
    </row>
    <row r="64" spans="1:10" ht="36.75" customHeight="1" x14ac:dyDescent="0.2">
      <c r="A64" s="180"/>
      <c r="B64" s="185" t="s">
        <v>97</v>
      </c>
      <c r="C64" s="186" t="s">
        <v>98</v>
      </c>
      <c r="D64" s="187"/>
      <c r="E64" s="187"/>
      <c r="F64" s="194" t="s">
        <v>26</v>
      </c>
      <c r="G64" s="195"/>
      <c r="H64" s="195"/>
      <c r="I64" s="195">
        <f>'SO01 23-05-30 Pol'!G150</f>
        <v>0</v>
      </c>
      <c r="J64" s="191" t="str">
        <f>IF(I68=0,"",I64/I68*100)</f>
        <v/>
      </c>
    </row>
    <row r="65" spans="1:10" ht="36.75" customHeight="1" x14ac:dyDescent="0.2">
      <c r="A65" s="180"/>
      <c r="B65" s="185" t="s">
        <v>99</v>
      </c>
      <c r="C65" s="186" t="s">
        <v>100</v>
      </c>
      <c r="D65" s="187"/>
      <c r="E65" s="187"/>
      <c r="F65" s="194" t="s">
        <v>26</v>
      </c>
      <c r="G65" s="195"/>
      <c r="H65" s="195"/>
      <c r="I65" s="195">
        <f>'SO01 23-05-30 Pol'!G153</f>
        <v>0</v>
      </c>
      <c r="J65" s="191" t="str">
        <f>IF(I68=0,"",I65/I68*100)</f>
        <v/>
      </c>
    </row>
    <row r="66" spans="1:10" ht="36.75" customHeight="1" x14ac:dyDescent="0.2">
      <c r="A66" s="180"/>
      <c r="B66" s="185" t="s">
        <v>101</v>
      </c>
      <c r="C66" s="186" t="s">
        <v>102</v>
      </c>
      <c r="D66" s="187"/>
      <c r="E66" s="187"/>
      <c r="F66" s="194" t="s">
        <v>103</v>
      </c>
      <c r="G66" s="195"/>
      <c r="H66" s="195"/>
      <c r="I66" s="195">
        <f>'SO01 23-05-30 Pol'!G156</f>
        <v>0</v>
      </c>
      <c r="J66" s="191" t="str">
        <f>IF(I68=0,"",I66/I68*100)</f>
        <v/>
      </c>
    </row>
    <row r="67" spans="1:10" ht="36.75" customHeight="1" x14ac:dyDescent="0.2">
      <c r="A67" s="180"/>
      <c r="B67" s="185" t="s">
        <v>104</v>
      </c>
      <c r="C67" s="186" t="s">
        <v>27</v>
      </c>
      <c r="D67" s="187"/>
      <c r="E67" s="187"/>
      <c r="F67" s="194" t="s">
        <v>104</v>
      </c>
      <c r="G67" s="195"/>
      <c r="H67" s="195"/>
      <c r="I67" s="195">
        <f>'SO01 23-05-30 Pol'!G164</f>
        <v>0</v>
      </c>
      <c r="J67" s="191" t="str">
        <f>IF(I68=0,"",I67/I68*100)</f>
        <v/>
      </c>
    </row>
    <row r="68" spans="1:10" ht="25.5" customHeight="1" x14ac:dyDescent="0.2">
      <c r="A68" s="181"/>
      <c r="B68" s="188" t="s">
        <v>1</v>
      </c>
      <c r="C68" s="189"/>
      <c r="D68" s="190"/>
      <c r="E68" s="190"/>
      <c r="F68" s="196"/>
      <c r="G68" s="197"/>
      <c r="H68" s="197"/>
      <c r="I68" s="197">
        <f>SUM(I53:I67)</f>
        <v>0</v>
      </c>
      <c r="J68" s="192">
        <f>SUM(J53:J67)</f>
        <v>0</v>
      </c>
    </row>
    <row r="69" spans="1:10" x14ac:dyDescent="0.2">
      <c r="F69" s="137"/>
      <c r="G69" s="137"/>
      <c r="H69" s="137"/>
      <c r="I69" s="137"/>
      <c r="J69" s="193"/>
    </row>
    <row r="70" spans="1:10" x14ac:dyDescent="0.2">
      <c r="F70" s="137"/>
      <c r="G70" s="137"/>
      <c r="H70" s="137"/>
      <c r="I70" s="137"/>
      <c r="J70" s="193"/>
    </row>
    <row r="71" spans="1:10" x14ac:dyDescent="0.2">
      <c r="F71" s="137"/>
      <c r="G71" s="137"/>
      <c r="H71" s="137"/>
      <c r="I71" s="137"/>
      <c r="J71" s="193"/>
    </row>
  </sheetData>
  <sheetProtection algorithmName="SHA-512" hashValue="6WbELTP3gHTw8b53WMTY/PU9I+A+u0j0PU+r/w+EXbtL2rPRviNFUJMCWtXatFYu+yiO8m7kz3wp89n9U50W8Q==" saltValue="fbZXemK0YWQ+3U6CkKVgr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sheetProtection algorithmName="SHA-512" hashValue="3YpWkHgu1YscdqsddQtKVJA7W9n+3njqBhnX1bJEGmcpkj9l8m59ucUjfHgWXoL/IH52VnxwxxXSsND/GMY+SQ==" saltValue="6SNpT793I3HZRd+sv6TnV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9F986-DFF8-4FE2-94A7-7CCC2B3867F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106</v>
      </c>
      <c r="B1" s="199"/>
      <c r="C1" s="199"/>
      <c r="D1" s="199"/>
      <c r="E1" s="199"/>
      <c r="F1" s="199"/>
      <c r="G1" s="199"/>
      <c r="AG1" t="s">
        <v>107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108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108</v>
      </c>
      <c r="AG3" t="s">
        <v>109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110</v>
      </c>
    </row>
    <row r="5" spans="1:60" x14ac:dyDescent="0.2">
      <c r="D5" s="10"/>
    </row>
    <row r="6" spans="1:60" ht="38.25" x14ac:dyDescent="0.2">
      <c r="A6" s="210" t="s">
        <v>111</v>
      </c>
      <c r="B6" s="212" t="s">
        <v>112</v>
      </c>
      <c r="C6" s="212" t="s">
        <v>113</v>
      </c>
      <c r="D6" s="211" t="s">
        <v>114</v>
      </c>
      <c r="E6" s="210" t="s">
        <v>115</v>
      </c>
      <c r="F6" s="209" t="s">
        <v>116</v>
      </c>
      <c r="G6" s="210" t="s">
        <v>29</v>
      </c>
      <c r="H6" s="213" t="s">
        <v>30</v>
      </c>
      <c r="I6" s="213" t="s">
        <v>117</v>
      </c>
      <c r="J6" s="213" t="s">
        <v>31</v>
      </c>
      <c r="K6" s="213" t="s">
        <v>118</v>
      </c>
      <c r="L6" s="213" t="s">
        <v>119</v>
      </c>
      <c r="M6" s="213" t="s">
        <v>120</v>
      </c>
      <c r="N6" s="213" t="s">
        <v>121</v>
      </c>
      <c r="O6" s="213" t="s">
        <v>122</v>
      </c>
      <c r="P6" s="213" t="s">
        <v>123</v>
      </c>
      <c r="Q6" s="213" t="s">
        <v>124</v>
      </c>
      <c r="R6" s="213" t="s">
        <v>125</v>
      </c>
      <c r="S6" s="213" t="s">
        <v>126</v>
      </c>
      <c r="T6" s="213" t="s">
        <v>127</v>
      </c>
      <c r="U6" s="213" t="s">
        <v>128</v>
      </c>
      <c r="V6" s="213" t="s">
        <v>129</v>
      </c>
      <c r="W6" s="213" t="s">
        <v>130</v>
      </c>
      <c r="X6" s="213" t="s">
        <v>131</v>
      </c>
      <c r="Y6" s="213" t="s">
        <v>132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0" t="s">
        <v>133</v>
      </c>
      <c r="B8" s="231" t="s">
        <v>75</v>
      </c>
      <c r="C8" s="257" t="s">
        <v>76</v>
      </c>
      <c r="D8" s="232"/>
      <c r="E8" s="233"/>
      <c r="F8" s="234"/>
      <c r="G8" s="234">
        <f>SUMIF(AG9:AG57,"&lt;&gt;NOR",G9:G57)</f>
        <v>0</v>
      </c>
      <c r="H8" s="234"/>
      <c r="I8" s="234">
        <f>SUM(I9:I57)</f>
        <v>0</v>
      </c>
      <c r="J8" s="234"/>
      <c r="K8" s="234">
        <f>SUM(K9:K57)</f>
        <v>0</v>
      </c>
      <c r="L8" s="234"/>
      <c r="M8" s="234">
        <f>SUM(M9:M57)</f>
        <v>0</v>
      </c>
      <c r="N8" s="233"/>
      <c r="O8" s="233">
        <f>SUM(O9:O57)</f>
        <v>92.52</v>
      </c>
      <c r="P8" s="233"/>
      <c r="Q8" s="233">
        <f>SUM(Q9:Q57)</f>
        <v>54.56</v>
      </c>
      <c r="R8" s="234"/>
      <c r="S8" s="234"/>
      <c r="T8" s="235"/>
      <c r="U8" s="229"/>
      <c r="V8" s="229">
        <f>SUM(V9:V57)</f>
        <v>168.01999999999998</v>
      </c>
      <c r="W8" s="229"/>
      <c r="X8" s="229"/>
      <c r="Y8" s="229"/>
      <c r="AG8" t="s">
        <v>134</v>
      </c>
    </row>
    <row r="9" spans="1:60" ht="22.5" outlineLevel="1" x14ac:dyDescent="0.2">
      <c r="A9" s="237">
        <v>1</v>
      </c>
      <c r="B9" s="238" t="s">
        <v>135</v>
      </c>
      <c r="C9" s="258" t="s">
        <v>136</v>
      </c>
      <c r="D9" s="239" t="s">
        <v>137</v>
      </c>
      <c r="E9" s="240">
        <v>67.012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0.44</v>
      </c>
      <c r="Q9" s="240">
        <f>ROUND(E9*P9,2)</f>
        <v>29.49</v>
      </c>
      <c r="R9" s="242" t="s">
        <v>138</v>
      </c>
      <c r="S9" s="242" t="s">
        <v>139</v>
      </c>
      <c r="T9" s="243" t="s">
        <v>139</v>
      </c>
      <c r="U9" s="225">
        <v>0.376</v>
      </c>
      <c r="V9" s="225">
        <f>ROUND(E9*U9,2)</f>
        <v>25.2</v>
      </c>
      <c r="W9" s="225"/>
      <c r="X9" s="225" t="s">
        <v>140</v>
      </c>
      <c r="Y9" s="225" t="s">
        <v>141</v>
      </c>
      <c r="Z9" s="214"/>
      <c r="AA9" s="214"/>
      <c r="AB9" s="214"/>
      <c r="AC9" s="214"/>
      <c r="AD9" s="214"/>
      <c r="AE9" s="214"/>
      <c r="AF9" s="214"/>
      <c r="AG9" s="214" t="s">
        <v>142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9" t="s">
        <v>143</v>
      </c>
      <c r="D10" s="227"/>
      <c r="E10" s="228">
        <v>67.012</v>
      </c>
      <c r="F10" s="225"/>
      <c r="G10" s="22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4"/>
      <c r="AA10" s="214"/>
      <c r="AB10" s="214"/>
      <c r="AC10" s="214"/>
      <c r="AD10" s="214"/>
      <c r="AE10" s="214"/>
      <c r="AF10" s="214"/>
      <c r="AG10" s="214" t="s">
        <v>144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44">
        <v>2</v>
      </c>
      <c r="B11" s="245" t="s">
        <v>145</v>
      </c>
      <c r="C11" s="260" t="s">
        <v>146</v>
      </c>
      <c r="D11" s="246" t="s">
        <v>137</v>
      </c>
      <c r="E11" s="247">
        <v>60.92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7">
        <v>0</v>
      </c>
      <c r="O11" s="247">
        <f>ROUND(E11*N11,2)</f>
        <v>0</v>
      </c>
      <c r="P11" s="247">
        <v>0.33</v>
      </c>
      <c r="Q11" s="247">
        <f>ROUND(E11*P11,2)</f>
        <v>20.100000000000001</v>
      </c>
      <c r="R11" s="249" t="s">
        <v>138</v>
      </c>
      <c r="S11" s="249" t="s">
        <v>139</v>
      </c>
      <c r="T11" s="250" t="s">
        <v>139</v>
      </c>
      <c r="U11" s="225">
        <v>0.113</v>
      </c>
      <c r="V11" s="225">
        <f>ROUND(E11*U11,2)</f>
        <v>6.88</v>
      </c>
      <c r="W11" s="225"/>
      <c r="X11" s="225" t="s">
        <v>140</v>
      </c>
      <c r="Y11" s="225" t="s">
        <v>141</v>
      </c>
      <c r="Z11" s="214"/>
      <c r="AA11" s="214"/>
      <c r="AB11" s="214"/>
      <c r="AC11" s="214"/>
      <c r="AD11" s="214"/>
      <c r="AE11" s="214"/>
      <c r="AF11" s="214"/>
      <c r="AG11" s="214" t="s">
        <v>147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7">
        <v>3</v>
      </c>
      <c r="B12" s="238" t="s">
        <v>148</v>
      </c>
      <c r="C12" s="258" t="s">
        <v>149</v>
      </c>
      <c r="D12" s="239" t="s">
        <v>150</v>
      </c>
      <c r="E12" s="240">
        <v>18.399999999999999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0">
        <v>0</v>
      </c>
      <c r="O12" s="240">
        <f>ROUND(E12*N12,2)</f>
        <v>0</v>
      </c>
      <c r="P12" s="240">
        <v>0.27</v>
      </c>
      <c r="Q12" s="240">
        <f>ROUND(E12*P12,2)</f>
        <v>4.97</v>
      </c>
      <c r="R12" s="242" t="s">
        <v>138</v>
      </c>
      <c r="S12" s="242" t="s">
        <v>139</v>
      </c>
      <c r="T12" s="243" t="s">
        <v>139</v>
      </c>
      <c r="U12" s="225">
        <v>0.123</v>
      </c>
      <c r="V12" s="225">
        <f>ROUND(E12*U12,2)</f>
        <v>2.2599999999999998</v>
      </c>
      <c r="W12" s="225"/>
      <c r="X12" s="225" t="s">
        <v>140</v>
      </c>
      <c r="Y12" s="225" t="s">
        <v>141</v>
      </c>
      <c r="Z12" s="214"/>
      <c r="AA12" s="214"/>
      <c r="AB12" s="214"/>
      <c r="AC12" s="214"/>
      <c r="AD12" s="214"/>
      <c r="AE12" s="214"/>
      <c r="AF12" s="214"/>
      <c r="AG12" s="214" t="s">
        <v>142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21"/>
      <c r="B13" s="222"/>
      <c r="C13" s="261" t="s">
        <v>151</v>
      </c>
      <c r="D13" s="252"/>
      <c r="E13" s="252"/>
      <c r="F13" s="252"/>
      <c r="G13" s="252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4"/>
      <c r="AA13" s="214"/>
      <c r="AB13" s="214"/>
      <c r="AC13" s="214"/>
      <c r="AD13" s="214"/>
      <c r="AE13" s="214"/>
      <c r="AF13" s="214"/>
      <c r="AG13" s="214" t="s">
        <v>152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51" t="str">
        <f>C13</f>
        <v>s vybouráním lože, s přemístěním hmot na skládku na vzdálenost do 3 m nebo naložením na dopravní prostředek</v>
      </c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59" t="s">
        <v>153</v>
      </c>
      <c r="D14" s="227"/>
      <c r="E14" s="228">
        <v>18.399999999999999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4"/>
      <c r="AA14" s="214"/>
      <c r="AB14" s="214"/>
      <c r="AC14" s="214"/>
      <c r="AD14" s="214"/>
      <c r="AE14" s="214"/>
      <c r="AF14" s="214"/>
      <c r="AG14" s="214" t="s">
        <v>144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7">
        <v>4</v>
      </c>
      <c r="B15" s="238" t="s">
        <v>154</v>
      </c>
      <c r="C15" s="258" t="s">
        <v>155</v>
      </c>
      <c r="D15" s="239" t="s">
        <v>156</v>
      </c>
      <c r="E15" s="240">
        <v>7.7244000000000002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2" t="s">
        <v>157</v>
      </c>
      <c r="S15" s="242" t="s">
        <v>139</v>
      </c>
      <c r="T15" s="243" t="s">
        <v>139</v>
      </c>
      <c r="U15" s="225">
        <v>1.7629999999999999</v>
      </c>
      <c r="V15" s="225">
        <f>ROUND(E15*U15,2)</f>
        <v>13.62</v>
      </c>
      <c r="W15" s="225"/>
      <c r="X15" s="225" t="s">
        <v>140</v>
      </c>
      <c r="Y15" s="225" t="s">
        <v>141</v>
      </c>
      <c r="Z15" s="214"/>
      <c r="AA15" s="214"/>
      <c r="AB15" s="214"/>
      <c r="AC15" s="214"/>
      <c r="AD15" s="214"/>
      <c r="AE15" s="214"/>
      <c r="AF15" s="214"/>
      <c r="AG15" s="214" t="s">
        <v>147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21"/>
      <c r="B16" s="222"/>
      <c r="C16" s="261" t="s">
        <v>158</v>
      </c>
      <c r="D16" s="252"/>
      <c r="E16" s="252"/>
      <c r="F16" s="252"/>
      <c r="G16" s="252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4"/>
      <c r="AA16" s="214"/>
      <c r="AB16" s="214"/>
      <c r="AC16" s="214"/>
      <c r="AD16" s="214"/>
      <c r="AE16" s="214"/>
      <c r="AF16" s="214"/>
      <c r="AG16" s="214" t="s">
        <v>152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51" t="str">
        <f>C16</f>
        <v>Příplatek k cenám hloubených vykopávek za ztížení vykopávky v blízkosti podzemního vedení nebo výbušnin pro jakoukoliv třídu horniny.</v>
      </c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59" t="s">
        <v>159</v>
      </c>
      <c r="D17" s="227"/>
      <c r="E17" s="228">
        <v>7.7244000000000002</v>
      </c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4"/>
      <c r="AA17" s="214"/>
      <c r="AB17" s="214"/>
      <c r="AC17" s="214"/>
      <c r="AD17" s="214"/>
      <c r="AE17" s="214"/>
      <c r="AF17" s="214"/>
      <c r="AG17" s="214" t="s">
        <v>144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7">
        <v>5</v>
      </c>
      <c r="B18" s="238" t="s">
        <v>160</v>
      </c>
      <c r="C18" s="258" t="s">
        <v>161</v>
      </c>
      <c r="D18" s="239" t="s">
        <v>156</v>
      </c>
      <c r="E18" s="240">
        <v>84.450299999999999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2" t="s">
        <v>157</v>
      </c>
      <c r="S18" s="242" t="s">
        <v>139</v>
      </c>
      <c r="T18" s="243" t="s">
        <v>139</v>
      </c>
      <c r="U18" s="225">
        <v>0.26666000000000001</v>
      </c>
      <c r="V18" s="225">
        <f>ROUND(E18*U18,2)</f>
        <v>22.52</v>
      </c>
      <c r="W18" s="225"/>
      <c r="X18" s="225" t="s">
        <v>140</v>
      </c>
      <c r="Y18" s="225" t="s">
        <v>141</v>
      </c>
      <c r="Z18" s="214"/>
      <c r="AA18" s="214"/>
      <c r="AB18" s="214"/>
      <c r="AC18" s="214"/>
      <c r="AD18" s="214"/>
      <c r="AE18" s="214"/>
      <c r="AF18" s="214"/>
      <c r="AG18" s="214" t="s">
        <v>142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33.75" outlineLevel="2" x14ac:dyDescent="0.2">
      <c r="A19" s="221"/>
      <c r="B19" s="222"/>
      <c r="C19" s="261" t="s">
        <v>162</v>
      </c>
      <c r="D19" s="252"/>
      <c r="E19" s="252"/>
      <c r="F19" s="252"/>
      <c r="G19" s="252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4"/>
      <c r="AA19" s="214"/>
      <c r="AB19" s="214"/>
      <c r="AC19" s="214"/>
      <c r="AD19" s="214"/>
      <c r="AE19" s="214"/>
      <c r="AF19" s="214"/>
      <c r="AG19" s="214" t="s">
        <v>152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51" t="str">
        <f>C19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59" t="s">
        <v>163</v>
      </c>
      <c r="D20" s="227"/>
      <c r="E20" s="228">
        <v>84.450299999999999</v>
      </c>
      <c r="F20" s="225"/>
      <c r="G20" s="22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4"/>
      <c r="AA20" s="214"/>
      <c r="AB20" s="214"/>
      <c r="AC20" s="214"/>
      <c r="AD20" s="214"/>
      <c r="AE20" s="214"/>
      <c r="AF20" s="214"/>
      <c r="AG20" s="214" t="s">
        <v>144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7">
        <v>6</v>
      </c>
      <c r="B21" s="238" t="s">
        <v>164</v>
      </c>
      <c r="C21" s="258" t="s">
        <v>165</v>
      </c>
      <c r="D21" s="239" t="s">
        <v>156</v>
      </c>
      <c r="E21" s="240">
        <v>84.450299999999999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2" t="s">
        <v>157</v>
      </c>
      <c r="S21" s="242" t="s">
        <v>139</v>
      </c>
      <c r="T21" s="243" t="s">
        <v>139</v>
      </c>
      <c r="U21" s="225">
        <v>4.3099999999999999E-2</v>
      </c>
      <c r="V21" s="225">
        <f>ROUND(E21*U21,2)</f>
        <v>3.64</v>
      </c>
      <c r="W21" s="225"/>
      <c r="X21" s="225" t="s">
        <v>140</v>
      </c>
      <c r="Y21" s="225" t="s">
        <v>141</v>
      </c>
      <c r="Z21" s="214"/>
      <c r="AA21" s="214"/>
      <c r="AB21" s="214"/>
      <c r="AC21" s="214"/>
      <c r="AD21" s="214"/>
      <c r="AE21" s="214"/>
      <c r="AF21" s="214"/>
      <c r="AG21" s="214" t="s">
        <v>142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33.75" outlineLevel="2" x14ac:dyDescent="0.2">
      <c r="A22" s="221"/>
      <c r="B22" s="222"/>
      <c r="C22" s="261" t="s">
        <v>162</v>
      </c>
      <c r="D22" s="252"/>
      <c r="E22" s="252"/>
      <c r="F22" s="252"/>
      <c r="G22" s="252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4"/>
      <c r="AA22" s="214"/>
      <c r="AB22" s="214"/>
      <c r="AC22" s="214"/>
      <c r="AD22" s="214"/>
      <c r="AE22" s="214"/>
      <c r="AF22" s="214"/>
      <c r="AG22" s="214" t="s">
        <v>152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51" t="str">
        <f>C22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2" s="214"/>
      <c r="BC22" s="214"/>
      <c r="BD22" s="214"/>
      <c r="BE22" s="214"/>
      <c r="BF22" s="214"/>
      <c r="BG22" s="214"/>
      <c r="BH22" s="214"/>
    </row>
    <row r="23" spans="1:60" outlineLevel="2" x14ac:dyDescent="0.2">
      <c r="A23" s="221"/>
      <c r="B23" s="222"/>
      <c r="C23" s="259" t="s">
        <v>163</v>
      </c>
      <c r="D23" s="227"/>
      <c r="E23" s="228">
        <v>84.450299999999999</v>
      </c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4"/>
      <c r="AA23" s="214"/>
      <c r="AB23" s="214"/>
      <c r="AC23" s="214"/>
      <c r="AD23" s="214"/>
      <c r="AE23" s="214"/>
      <c r="AF23" s="214"/>
      <c r="AG23" s="214" t="s">
        <v>144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7">
        <v>7</v>
      </c>
      <c r="B24" s="238" t="s">
        <v>166</v>
      </c>
      <c r="C24" s="258" t="s">
        <v>167</v>
      </c>
      <c r="D24" s="239" t="s">
        <v>156</v>
      </c>
      <c r="E24" s="240">
        <v>8.1593599999999995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2" t="s">
        <v>157</v>
      </c>
      <c r="S24" s="242" t="s">
        <v>139</v>
      </c>
      <c r="T24" s="243" t="s">
        <v>139</v>
      </c>
      <c r="U24" s="225">
        <v>0.36499999999999999</v>
      </c>
      <c r="V24" s="225">
        <f>ROUND(E24*U24,2)</f>
        <v>2.98</v>
      </c>
      <c r="W24" s="225"/>
      <c r="X24" s="225" t="s">
        <v>140</v>
      </c>
      <c r="Y24" s="225" t="s">
        <v>141</v>
      </c>
      <c r="Z24" s="214"/>
      <c r="AA24" s="214"/>
      <c r="AB24" s="214"/>
      <c r="AC24" s="214"/>
      <c r="AD24" s="214"/>
      <c r="AE24" s="214"/>
      <c r="AF24" s="214"/>
      <c r="AG24" s="214" t="s">
        <v>147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2" x14ac:dyDescent="0.2">
      <c r="A25" s="221"/>
      <c r="B25" s="222"/>
      <c r="C25" s="261" t="s">
        <v>168</v>
      </c>
      <c r="D25" s="252"/>
      <c r="E25" s="252"/>
      <c r="F25" s="252"/>
      <c r="G25" s="252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4"/>
      <c r="AA25" s="214"/>
      <c r="AB25" s="214"/>
      <c r="AC25" s="214"/>
      <c r="AD25" s="214"/>
      <c r="AE25" s="214"/>
      <c r="AF25" s="214"/>
      <c r="AG25" s="214" t="s">
        <v>152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51" t="str">
        <f>C25</f>
        <v>zapažených i nezapažených s urovnáním dna do předepsaného profilu a spádu, s přehozením výkopku na přilehlém terénu na vzdálenost do 3 m od podélné osy rýhy nebo s naložením výkopku na dopravní prostředek.</v>
      </c>
      <c r="BB25" s="214"/>
      <c r="BC25" s="214"/>
      <c r="BD25" s="214"/>
      <c r="BE25" s="214"/>
      <c r="BF25" s="214"/>
      <c r="BG25" s="214"/>
      <c r="BH25" s="214"/>
    </row>
    <row r="26" spans="1:60" outlineLevel="2" x14ac:dyDescent="0.2">
      <c r="A26" s="221"/>
      <c r="B26" s="222"/>
      <c r="C26" s="259" t="s">
        <v>169</v>
      </c>
      <c r="D26" s="227"/>
      <c r="E26" s="228">
        <v>8.1593599999999995</v>
      </c>
      <c r="F26" s="225"/>
      <c r="G26" s="225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4"/>
      <c r="AA26" s="214"/>
      <c r="AB26" s="214"/>
      <c r="AC26" s="214"/>
      <c r="AD26" s="214"/>
      <c r="AE26" s="214"/>
      <c r="AF26" s="214"/>
      <c r="AG26" s="214" t="s">
        <v>144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7">
        <v>8</v>
      </c>
      <c r="B27" s="238" t="s">
        <v>170</v>
      </c>
      <c r="C27" s="258" t="s">
        <v>171</v>
      </c>
      <c r="D27" s="239" t="s">
        <v>156</v>
      </c>
      <c r="E27" s="240">
        <v>8.1593599999999995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0">
        <v>0</v>
      </c>
      <c r="O27" s="240">
        <f>ROUND(E27*N27,2)</f>
        <v>0</v>
      </c>
      <c r="P27" s="240">
        <v>0</v>
      </c>
      <c r="Q27" s="240">
        <f>ROUND(E27*P27,2)</f>
        <v>0</v>
      </c>
      <c r="R27" s="242" t="s">
        <v>157</v>
      </c>
      <c r="S27" s="242" t="s">
        <v>139</v>
      </c>
      <c r="T27" s="243" t="s">
        <v>139</v>
      </c>
      <c r="U27" s="225">
        <v>0.38979999999999998</v>
      </c>
      <c r="V27" s="225">
        <f>ROUND(E27*U27,2)</f>
        <v>3.18</v>
      </c>
      <c r="W27" s="225"/>
      <c r="X27" s="225" t="s">
        <v>140</v>
      </c>
      <c r="Y27" s="225" t="s">
        <v>141</v>
      </c>
      <c r="Z27" s="214"/>
      <c r="AA27" s="214"/>
      <c r="AB27" s="214"/>
      <c r="AC27" s="214"/>
      <c r="AD27" s="214"/>
      <c r="AE27" s="214"/>
      <c r="AF27" s="214"/>
      <c r="AG27" s="214" t="s">
        <v>147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2" x14ac:dyDescent="0.2">
      <c r="A28" s="221"/>
      <c r="B28" s="222"/>
      <c r="C28" s="261" t="s">
        <v>168</v>
      </c>
      <c r="D28" s="252"/>
      <c r="E28" s="252"/>
      <c r="F28" s="252"/>
      <c r="G28" s="252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4"/>
      <c r="AA28" s="214"/>
      <c r="AB28" s="214"/>
      <c r="AC28" s="214"/>
      <c r="AD28" s="214"/>
      <c r="AE28" s="214"/>
      <c r="AF28" s="214"/>
      <c r="AG28" s="214" t="s">
        <v>152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51" t="str">
        <f>C28</f>
        <v>zapažených i nezapažených s urovnáním dna do předepsaného profilu a spádu, s přehozením výkopku na přilehlém terénu na vzdálenost do 3 m od podélné osy rýhy nebo s naložením výkopku na dopravní prostředek.</v>
      </c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21"/>
      <c r="B29" s="222"/>
      <c r="C29" s="259" t="s">
        <v>169</v>
      </c>
      <c r="D29" s="227"/>
      <c r="E29" s="228">
        <v>8.1593599999999995</v>
      </c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4"/>
      <c r="AA29" s="214"/>
      <c r="AB29" s="214"/>
      <c r="AC29" s="214"/>
      <c r="AD29" s="214"/>
      <c r="AE29" s="214"/>
      <c r="AF29" s="214"/>
      <c r="AG29" s="214" t="s">
        <v>144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37">
        <v>9</v>
      </c>
      <c r="B30" s="238" t="s">
        <v>172</v>
      </c>
      <c r="C30" s="258" t="s">
        <v>173</v>
      </c>
      <c r="D30" s="239" t="s">
        <v>156</v>
      </c>
      <c r="E30" s="240">
        <v>92.609660000000005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0">
        <v>0</v>
      </c>
      <c r="O30" s="240">
        <f>ROUND(E30*N30,2)</f>
        <v>0</v>
      </c>
      <c r="P30" s="240">
        <v>0</v>
      </c>
      <c r="Q30" s="240">
        <f>ROUND(E30*P30,2)</f>
        <v>0</v>
      </c>
      <c r="R30" s="242" t="s">
        <v>157</v>
      </c>
      <c r="S30" s="242" t="s">
        <v>139</v>
      </c>
      <c r="T30" s="243" t="s">
        <v>139</v>
      </c>
      <c r="U30" s="225">
        <v>1.0999999999999999E-2</v>
      </c>
      <c r="V30" s="225">
        <f>ROUND(E30*U30,2)</f>
        <v>1.02</v>
      </c>
      <c r="W30" s="225"/>
      <c r="X30" s="225" t="s">
        <v>140</v>
      </c>
      <c r="Y30" s="225" t="s">
        <v>141</v>
      </c>
      <c r="Z30" s="214"/>
      <c r="AA30" s="214"/>
      <c r="AB30" s="214"/>
      <c r="AC30" s="214"/>
      <c r="AD30" s="214"/>
      <c r="AE30" s="214"/>
      <c r="AF30" s="214"/>
      <c r="AG30" s="214" t="s">
        <v>142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61" t="s">
        <v>174</v>
      </c>
      <c r="D31" s="252"/>
      <c r="E31" s="252"/>
      <c r="F31" s="252"/>
      <c r="G31" s="252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4"/>
      <c r="AA31" s="214"/>
      <c r="AB31" s="214"/>
      <c r="AC31" s="214"/>
      <c r="AD31" s="214"/>
      <c r="AE31" s="214"/>
      <c r="AF31" s="214"/>
      <c r="AG31" s="214" t="s">
        <v>152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59" t="s">
        <v>175</v>
      </c>
      <c r="D32" s="227"/>
      <c r="E32" s="228">
        <v>84.450299999999999</v>
      </c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4"/>
      <c r="AA32" s="214"/>
      <c r="AB32" s="214"/>
      <c r="AC32" s="214"/>
      <c r="AD32" s="214"/>
      <c r="AE32" s="214"/>
      <c r="AF32" s="214"/>
      <c r="AG32" s="214" t="s">
        <v>144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3" x14ac:dyDescent="0.2">
      <c r="A33" s="221"/>
      <c r="B33" s="222"/>
      <c r="C33" s="259" t="s">
        <v>176</v>
      </c>
      <c r="D33" s="227"/>
      <c r="E33" s="228">
        <v>8.1593599999999995</v>
      </c>
      <c r="F33" s="225"/>
      <c r="G33" s="22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4"/>
      <c r="AA33" s="214"/>
      <c r="AB33" s="214"/>
      <c r="AC33" s="214"/>
      <c r="AD33" s="214"/>
      <c r="AE33" s="214"/>
      <c r="AF33" s="214"/>
      <c r="AG33" s="214" t="s">
        <v>144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37">
        <v>10</v>
      </c>
      <c r="B34" s="238" t="s">
        <v>177</v>
      </c>
      <c r="C34" s="258" t="s">
        <v>178</v>
      </c>
      <c r="D34" s="239" t="s">
        <v>156</v>
      </c>
      <c r="E34" s="240">
        <v>926.09659999999997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2" t="s">
        <v>157</v>
      </c>
      <c r="S34" s="242" t="s">
        <v>139</v>
      </c>
      <c r="T34" s="243" t="s">
        <v>139</v>
      </c>
      <c r="U34" s="225">
        <v>0</v>
      </c>
      <c r="V34" s="225">
        <f>ROUND(E34*U34,2)</f>
        <v>0</v>
      </c>
      <c r="W34" s="225"/>
      <c r="X34" s="225" t="s">
        <v>140</v>
      </c>
      <c r="Y34" s="225" t="s">
        <v>141</v>
      </c>
      <c r="Z34" s="214"/>
      <c r="AA34" s="214"/>
      <c r="AB34" s="214"/>
      <c r="AC34" s="214"/>
      <c r="AD34" s="214"/>
      <c r="AE34" s="214"/>
      <c r="AF34" s="214"/>
      <c r="AG34" s="214" t="s">
        <v>142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61" t="s">
        <v>174</v>
      </c>
      <c r="D35" s="252"/>
      <c r="E35" s="252"/>
      <c r="F35" s="252"/>
      <c r="G35" s="252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4"/>
      <c r="AA35" s="214"/>
      <c r="AB35" s="214"/>
      <c r="AC35" s="214"/>
      <c r="AD35" s="214"/>
      <c r="AE35" s="214"/>
      <c r="AF35" s="214"/>
      <c r="AG35" s="214" t="s">
        <v>152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2" x14ac:dyDescent="0.2">
      <c r="A36" s="221"/>
      <c r="B36" s="222"/>
      <c r="C36" s="259" t="s">
        <v>179</v>
      </c>
      <c r="D36" s="227"/>
      <c r="E36" s="228">
        <v>844.50300000000004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4"/>
      <c r="AA36" s="214"/>
      <c r="AB36" s="214"/>
      <c r="AC36" s="214"/>
      <c r="AD36" s="214"/>
      <c r="AE36" s="214"/>
      <c r="AF36" s="214"/>
      <c r="AG36" s="214" t="s">
        <v>144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3" x14ac:dyDescent="0.2">
      <c r="A37" s="221"/>
      <c r="B37" s="222"/>
      <c r="C37" s="259" t="s">
        <v>180</v>
      </c>
      <c r="D37" s="227"/>
      <c r="E37" s="228">
        <v>81.593599999999995</v>
      </c>
      <c r="F37" s="225"/>
      <c r="G37" s="22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4"/>
      <c r="AA37" s="214"/>
      <c r="AB37" s="214"/>
      <c r="AC37" s="214"/>
      <c r="AD37" s="214"/>
      <c r="AE37" s="214"/>
      <c r="AF37" s="214"/>
      <c r="AG37" s="214" t="s">
        <v>144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37">
        <v>11</v>
      </c>
      <c r="B38" s="238" t="s">
        <v>181</v>
      </c>
      <c r="C38" s="258" t="s">
        <v>182</v>
      </c>
      <c r="D38" s="239" t="s">
        <v>156</v>
      </c>
      <c r="E38" s="240">
        <v>92.609660000000005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21</v>
      </c>
      <c r="M38" s="242">
        <f>G38*(1+L38/100)</f>
        <v>0</v>
      </c>
      <c r="N38" s="240">
        <v>0</v>
      </c>
      <c r="O38" s="240">
        <f>ROUND(E38*N38,2)</f>
        <v>0</v>
      </c>
      <c r="P38" s="240">
        <v>0</v>
      </c>
      <c r="Q38" s="240">
        <f>ROUND(E38*P38,2)</f>
        <v>0</v>
      </c>
      <c r="R38" s="242" t="s">
        <v>157</v>
      </c>
      <c r="S38" s="242" t="s">
        <v>139</v>
      </c>
      <c r="T38" s="243" t="s">
        <v>139</v>
      </c>
      <c r="U38" s="225">
        <v>0.65200000000000002</v>
      </c>
      <c r="V38" s="225">
        <f>ROUND(E38*U38,2)</f>
        <v>60.38</v>
      </c>
      <c r="W38" s="225"/>
      <c r="X38" s="225" t="s">
        <v>140</v>
      </c>
      <c r="Y38" s="225" t="s">
        <v>141</v>
      </c>
      <c r="Z38" s="214"/>
      <c r="AA38" s="214"/>
      <c r="AB38" s="214"/>
      <c r="AC38" s="214"/>
      <c r="AD38" s="214"/>
      <c r="AE38" s="214"/>
      <c r="AF38" s="214"/>
      <c r="AG38" s="214" t="s">
        <v>142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21"/>
      <c r="B39" s="222"/>
      <c r="C39" s="259" t="s">
        <v>175</v>
      </c>
      <c r="D39" s="227"/>
      <c r="E39" s="228">
        <v>84.450299999999999</v>
      </c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4"/>
      <c r="AA39" s="214"/>
      <c r="AB39" s="214"/>
      <c r="AC39" s="214"/>
      <c r="AD39" s="214"/>
      <c r="AE39" s="214"/>
      <c r="AF39" s="214"/>
      <c r="AG39" s="214" t="s">
        <v>144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3" x14ac:dyDescent="0.2">
      <c r="A40" s="221"/>
      <c r="B40" s="222"/>
      <c r="C40" s="259" t="s">
        <v>176</v>
      </c>
      <c r="D40" s="227"/>
      <c r="E40" s="228">
        <v>8.1593599999999995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4"/>
      <c r="AA40" s="214"/>
      <c r="AB40" s="214"/>
      <c r="AC40" s="214"/>
      <c r="AD40" s="214"/>
      <c r="AE40" s="214"/>
      <c r="AF40" s="214"/>
      <c r="AG40" s="214" t="s">
        <v>144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37">
        <v>12</v>
      </c>
      <c r="B41" s="238" t="s">
        <v>183</v>
      </c>
      <c r="C41" s="258" t="s">
        <v>184</v>
      </c>
      <c r="D41" s="239" t="s">
        <v>156</v>
      </c>
      <c r="E41" s="240">
        <v>78.828500000000005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21</v>
      </c>
      <c r="M41" s="242">
        <f>G41*(1+L41/100)</f>
        <v>0</v>
      </c>
      <c r="N41" s="240">
        <v>0</v>
      </c>
      <c r="O41" s="240">
        <f>ROUND(E41*N41,2)</f>
        <v>0</v>
      </c>
      <c r="P41" s="240">
        <v>0</v>
      </c>
      <c r="Q41" s="240">
        <f>ROUND(E41*P41,2)</f>
        <v>0</v>
      </c>
      <c r="R41" s="242" t="s">
        <v>157</v>
      </c>
      <c r="S41" s="242" t="s">
        <v>139</v>
      </c>
      <c r="T41" s="243" t="s">
        <v>139</v>
      </c>
      <c r="U41" s="225">
        <v>0.20200000000000001</v>
      </c>
      <c r="V41" s="225">
        <f>ROUND(E41*U41,2)</f>
        <v>15.92</v>
      </c>
      <c r="W41" s="225"/>
      <c r="X41" s="225" t="s">
        <v>140</v>
      </c>
      <c r="Y41" s="225" t="s">
        <v>141</v>
      </c>
      <c r="Z41" s="214"/>
      <c r="AA41" s="214"/>
      <c r="AB41" s="214"/>
      <c r="AC41" s="214"/>
      <c r="AD41" s="214"/>
      <c r="AE41" s="214"/>
      <c r="AF41" s="214"/>
      <c r="AG41" s="214" t="s">
        <v>142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61" t="s">
        <v>185</v>
      </c>
      <c r="D42" s="252"/>
      <c r="E42" s="252"/>
      <c r="F42" s="252"/>
      <c r="G42" s="252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4"/>
      <c r="AA42" s="214"/>
      <c r="AB42" s="214"/>
      <c r="AC42" s="214"/>
      <c r="AD42" s="214"/>
      <c r="AE42" s="214"/>
      <c r="AF42" s="214"/>
      <c r="AG42" s="214" t="s">
        <v>152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">
      <c r="A43" s="221"/>
      <c r="B43" s="222"/>
      <c r="C43" s="259" t="s">
        <v>186</v>
      </c>
      <c r="D43" s="227"/>
      <c r="E43" s="228">
        <v>88.215599999999995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4"/>
      <c r="AA43" s="214"/>
      <c r="AB43" s="214"/>
      <c r="AC43" s="214"/>
      <c r="AD43" s="214"/>
      <c r="AE43" s="214"/>
      <c r="AF43" s="214"/>
      <c r="AG43" s="214" t="s">
        <v>144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3" x14ac:dyDescent="0.2">
      <c r="A44" s="221"/>
      <c r="B44" s="222"/>
      <c r="C44" s="259" t="s">
        <v>187</v>
      </c>
      <c r="D44" s="227"/>
      <c r="E44" s="228">
        <v>-12.717000000000001</v>
      </c>
      <c r="F44" s="225"/>
      <c r="G44" s="22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4"/>
      <c r="AA44" s="214"/>
      <c r="AB44" s="214"/>
      <c r="AC44" s="214"/>
      <c r="AD44" s="214"/>
      <c r="AE44" s="214"/>
      <c r="AF44" s="214"/>
      <c r="AG44" s="214" t="s">
        <v>144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3" x14ac:dyDescent="0.2">
      <c r="A45" s="221"/>
      <c r="B45" s="222"/>
      <c r="C45" s="259" t="s">
        <v>188</v>
      </c>
      <c r="D45" s="227"/>
      <c r="E45" s="228">
        <v>-3.0771999999999999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4"/>
      <c r="AA45" s="214"/>
      <c r="AB45" s="214"/>
      <c r="AC45" s="214"/>
      <c r="AD45" s="214"/>
      <c r="AE45" s="214"/>
      <c r="AF45" s="214"/>
      <c r="AG45" s="214" t="s">
        <v>144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3" x14ac:dyDescent="0.2">
      <c r="A46" s="221"/>
      <c r="B46" s="222"/>
      <c r="C46" s="259" t="s">
        <v>189</v>
      </c>
      <c r="D46" s="227"/>
      <c r="E46" s="228">
        <v>-1.1304000000000001</v>
      </c>
      <c r="F46" s="225"/>
      <c r="G46" s="225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4"/>
      <c r="AA46" s="214"/>
      <c r="AB46" s="214"/>
      <c r="AC46" s="214"/>
      <c r="AD46" s="214"/>
      <c r="AE46" s="214"/>
      <c r="AF46" s="214"/>
      <c r="AG46" s="214" t="s">
        <v>144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3" x14ac:dyDescent="0.2">
      <c r="A47" s="221"/>
      <c r="B47" s="222"/>
      <c r="C47" s="259" t="s">
        <v>190</v>
      </c>
      <c r="D47" s="227"/>
      <c r="E47" s="228">
        <v>7.5374999999999996</v>
      </c>
      <c r="F47" s="225"/>
      <c r="G47" s="22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4"/>
      <c r="AA47" s="214"/>
      <c r="AB47" s="214"/>
      <c r="AC47" s="214"/>
      <c r="AD47" s="214"/>
      <c r="AE47" s="214"/>
      <c r="AF47" s="214"/>
      <c r="AG47" s="214" t="s">
        <v>144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7">
        <v>13</v>
      </c>
      <c r="B48" s="238" t="s">
        <v>191</v>
      </c>
      <c r="C48" s="258" t="s">
        <v>192</v>
      </c>
      <c r="D48" s="239" t="s">
        <v>137</v>
      </c>
      <c r="E48" s="240">
        <v>108.57948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0">
        <v>0</v>
      </c>
      <c r="O48" s="240">
        <f>ROUND(E48*N48,2)</f>
        <v>0</v>
      </c>
      <c r="P48" s="240">
        <v>0</v>
      </c>
      <c r="Q48" s="240">
        <f>ROUND(E48*P48,2)</f>
        <v>0</v>
      </c>
      <c r="R48" s="242" t="s">
        <v>157</v>
      </c>
      <c r="S48" s="242" t="s">
        <v>139</v>
      </c>
      <c r="T48" s="243" t="s">
        <v>139</v>
      </c>
      <c r="U48" s="225">
        <v>9.6000000000000002E-2</v>
      </c>
      <c r="V48" s="225">
        <f>ROUND(E48*U48,2)</f>
        <v>10.42</v>
      </c>
      <c r="W48" s="225"/>
      <c r="X48" s="225" t="s">
        <v>140</v>
      </c>
      <c r="Y48" s="225" t="s">
        <v>141</v>
      </c>
      <c r="Z48" s="214"/>
      <c r="AA48" s="214"/>
      <c r="AB48" s="214"/>
      <c r="AC48" s="214"/>
      <c r="AD48" s="214"/>
      <c r="AE48" s="214"/>
      <c r="AF48" s="214"/>
      <c r="AG48" s="214" t="s">
        <v>142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61" t="s">
        <v>193</v>
      </c>
      <c r="D49" s="252"/>
      <c r="E49" s="252"/>
      <c r="F49" s="252"/>
      <c r="G49" s="252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4"/>
      <c r="AA49" s="214"/>
      <c r="AB49" s="214"/>
      <c r="AC49" s="214"/>
      <c r="AD49" s="214"/>
      <c r="AE49" s="214"/>
      <c r="AF49" s="214"/>
      <c r="AG49" s="214" t="s">
        <v>152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59" t="s">
        <v>194</v>
      </c>
      <c r="D50" s="227"/>
      <c r="E50" s="228">
        <v>108.57948</v>
      </c>
      <c r="F50" s="225"/>
      <c r="G50" s="22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4"/>
      <c r="AA50" s="214"/>
      <c r="AB50" s="214"/>
      <c r="AC50" s="214"/>
      <c r="AD50" s="214"/>
      <c r="AE50" s="214"/>
      <c r="AF50" s="214"/>
      <c r="AG50" s="214" t="s">
        <v>144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7">
        <v>14</v>
      </c>
      <c r="B51" s="238" t="s">
        <v>195</v>
      </c>
      <c r="C51" s="258" t="s">
        <v>196</v>
      </c>
      <c r="D51" s="239" t="s">
        <v>156</v>
      </c>
      <c r="E51" s="240">
        <v>92.609660000000005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21</v>
      </c>
      <c r="M51" s="242">
        <f>G51*(1+L51/100)</f>
        <v>0</v>
      </c>
      <c r="N51" s="240">
        <v>0</v>
      </c>
      <c r="O51" s="240">
        <f>ROUND(E51*N51,2)</f>
        <v>0</v>
      </c>
      <c r="P51" s="240">
        <v>0</v>
      </c>
      <c r="Q51" s="240">
        <f>ROUND(E51*P51,2)</f>
        <v>0</v>
      </c>
      <c r="R51" s="242" t="s">
        <v>157</v>
      </c>
      <c r="S51" s="242" t="s">
        <v>139</v>
      </c>
      <c r="T51" s="243" t="s">
        <v>139</v>
      </c>
      <c r="U51" s="225">
        <v>0</v>
      </c>
      <c r="V51" s="225">
        <f>ROUND(E51*U51,2)</f>
        <v>0</v>
      </c>
      <c r="W51" s="225"/>
      <c r="X51" s="225" t="s">
        <v>140</v>
      </c>
      <c r="Y51" s="225" t="s">
        <v>141</v>
      </c>
      <c r="Z51" s="214"/>
      <c r="AA51" s="214"/>
      <c r="AB51" s="214"/>
      <c r="AC51" s="214"/>
      <c r="AD51" s="214"/>
      <c r="AE51" s="214"/>
      <c r="AF51" s="214"/>
      <c r="AG51" s="214" t="s">
        <v>142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59" t="s">
        <v>175</v>
      </c>
      <c r="D52" s="227"/>
      <c r="E52" s="228">
        <v>84.450299999999999</v>
      </c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4"/>
      <c r="AA52" s="214"/>
      <c r="AB52" s="214"/>
      <c r="AC52" s="214"/>
      <c r="AD52" s="214"/>
      <c r="AE52" s="214"/>
      <c r="AF52" s="214"/>
      <c r="AG52" s="214" t="s">
        <v>144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3" x14ac:dyDescent="0.2">
      <c r="A53" s="221"/>
      <c r="B53" s="222"/>
      <c r="C53" s="259" t="s">
        <v>176</v>
      </c>
      <c r="D53" s="227"/>
      <c r="E53" s="228">
        <v>8.1593599999999995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4"/>
      <c r="AA53" s="214"/>
      <c r="AB53" s="214"/>
      <c r="AC53" s="214"/>
      <c r="AD53" s="214"/>
      <c r="AE53" s="214"/>
      <c r="AF53" s="214"/>
      <c r="AG53" s="214" t="s">
        <v>144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7">
        <v>15</v>
      </c>
      <c r="B54" s="238" t="s">
        <v>197</v>
      </c>
      <c r="C54" s="258" t="s">
        <v>198</v>
      </c>
      <c r="D54" s="239" t="s">
        <v>199</v>
      </c>
      <c r="E54" s="240">
        <v>78.420100000000005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0">
        <v>1</v>
      </c>
      <c r="O54" s="240">
        <f>ROUND(E54*N54,2)</f>
        <v>78.42</v>
      </c>
      <c r="P54" s="240">
        <v>0</v>
      </c>
      <c r="Q54" s="240">
        <f>ROUND(E54*P54,2)</f>
        <v>0</v>
      </c>
      <c r="R54" s="242" t="s">
        <v>200</v>
      </c>
      <c r="S54" s="242" t="s">
        <v>201</v>
      </c>
      <c r="T54" s="243" t="s">
        <v>201</v>
      </c>
      <c r="U54" s="225">
        <v>0</v>
      </c>
      <c r="V54" s="225">
        <f>ROUND(E54*U54,2)</f>
        <v>0</v>
      </c>
      <c r="W54" s="225"/>
      <c r="X54" s="225" t="s">
        <v>202</v>
      </c>
      <c r="Y54" s="225" t="s">
        <v>141</v>
      </c>
      <c r="Z54" s="214"/>
      <c r="AA54" s="214"/>
      <c r="AB54" s="214"/>
      <c r="AC54" s="214"/>
      <c r="AD54" s="214"/>
      <c r="AE54" s="214"/>
      <c r="AF54" s="214"/>
      <c r="AG54" s="214" t="s">
        <v>203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59" t="s">
        <v>204</v>
      </c>
      <c r="D55" s="227"/>
      <c r="E55" s="228">
        <v>78.420100000000005</v>
      </c>
      <c r="F55" s="225"/>
      <c r="G55" s="225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4"/>
      <c r="AA55" s="214"/>
      <c r="AB55" s="214"/>
      <c r="AC55" s="214"/>
      <c r="AD55" s="214"/>
      <c r="AE55" s="214"/>
      <c r="AF55" s="214"/>
      <c r="AG55" s="214" t="s">
        <v>144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7">
        <v>16</v>
      </c>
      <c r="B56" s="238" t="s">
        <v>205</v>
      </c>
      <c r="C56" s="258" t="s">
        <v>206</v>
      </c>
      <c r="D56" s="239" t="s">
        <v>199</v>
      </c>
      <c r="E56" s="240">
        <v>14.095129999999999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21</v>
      </c>
      <c r="M56" s="242">
        <f>G56*(1+L56/100)</f>
        <v>0</v>
      </c>
      <c r="N56" s="240">
        <v>1</v>
      </c>
      <c r="O56" s="240">
        <f>ROUND(E56*N56,2)</f>
        <v>14.1</v>
      </c>
      <c r="P56" s="240">
        <v>0</v>
      </c>
      <c r="Q56" s="240">
        <f>ROUND(E56*P56,2)</f>
        <v>0</v>
      </c>
      <c r="R56" s="242" t="s">
        <v>200</v>
      </c>
      <c r="S56" s="242" t="s">
        <v>201</v>
      </c>
      <c r="T56" s="243" t="s">
        <v>201</v>
      </c>
      <c r="U56" s="225">
        <v>0</v>
      </c>
      <c r="V56" s="225">
        <f>ROUND(E56*U56,2)</f>
        <v>0</v>
      </c>
      <c r="W56" s="225"/>
      <c r="X56" s="225" t="s">
        <v>202</v>
      </c>
      <c r="Y56" s="225" t="s">
        <v>141</v>
      </c>
      <c r="Z56" s="214"/>
      <c r="AA56" s="214"/>
      <c r="AB56" s="214"/>
      <c r="AC56" s="214"/>
      <c r="AD56" s="214"/>
      <c r="AE56" s="214"/>
      <c r="AF56" s="214"/>
      <c r="AG56" s="214" t="s">
        <v>207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2" x14ac:dyDescent="0.2">
      <c r="A57" s="221"/>
      <c r="B57" s="222"/>
      <c r="C57" s="259" t="s">
        <v>208</v>
      </c>
      <c r="D57" s="227"/>
      <c r="E57" s="228">
        <v>14.095129999999999</v>
      </c>
      <c r="F57" s="225"/>
      <c r="G57" s="225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4"/>
      <c r="AA57" s="214"/>
      <c r="AB57" s="214"/>
      <c r="AC57" s="214"/>
      <c r="AD57" s="214"/>
      <c r="AE57" s="214"/>
      <c r="AF57" s="214"/>
      <c r="AG57" s="214" t="s">
        <v>144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x14ac:dyDescent="0.2">
      <c r="A58" s="230" t="s">
        <v>133</v>
      </c>
      <c r="B58" s="231" t="s">
        <v>77</v>
      </c>
      <c r="C58" s="257" t="s">
        <v>78</v>
      </c>
      <c r="D58" s="232"/>
      <c r="E58" s="233"/>
      <c r="F58" s="234"/>
      <c r="G58" s="234">
        <f>SUMIF(AG59:AG83,"&lt;&gt;NOR",G59:G83)</f>
        <v>0</v>
      </c>
      <c r="H58" s="234"/>
      <c r="I58" s="234">
        <f>SUM(I59:I83)</f>
        <v>0</v>
      </c>
      <c r="J58" s="234"/>
      <c r="K58" s="234">
        <f>SUM(K59:K83)</f>
        <v>0</v>
      </c>
      <c r="L58" s="234"/>
      <c r="M58" s="234">
        <f>SUM(M59:M83)</f>
        <v>0</v>
      </c>
      <c r="N58" s="233"/>
      <c r="O58" s="233">
        <f>SUM(O59:O83)</f>
        <v>61.11</v>
      </c>
      <c r="P58" s="233"/>
      <c r="Q58" s="233">
        <f>SUM(Q59:Q83)</f>
        <v>0</v>
      </c>
      <c r="R58" s="234"/>
      <c r="S58" s="234"/>
      <c r="T58" s="235"/>
      <c r="U58" s="229"/>
      <c r="V58" s="229">
        <f>SUM(V59:V83)</f>
        <v>123.5</v>
      </c>
      <c r="W58" s="229"/>
      <c r="X58" s="229"/>
      <c r="Y58" s="229"/>
      <c r="AG58" t="s">
        <v>134</v>
      </c>
    </row>
    <row r="59" spans="1:60" outlineLevel="1" x14ac:dyDescent="0.2">
      <c r="A59" s="237">
        <v>17</v>
      </c>
      <c r="B59" s="238" t="s">
        <v>209</v>
      </c>
      <c r="C59" s="258" t="s">
        <v>210</v>
      </c>
      <c r="D59" s="239" t="s">
        <v>137</v>
      </c>
      <c r="E59" s="240">
        <v>40.456249999999997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21</v>
      </c>
      <c r="M59" s="242">
        <f>G59*(1+L59/100)</f>
        <v>0</v>
      </c>
      <c r="N59" s="240">
        <v>0.74</v>
      </c>
      <c r="O59" s="240">
        <f>ROUND(E59*N59,2)</f>
        <v>29.94</v>
      </c>
      <c r="P59" s="240">
        <v>0</v>
      </c>
      <c r="Q59" s="240">
        <f>ROUND(E59*P59,2)</f>
        <v>0</v>
      </c>
      <c r="R59" s="242" t="s">
        <v>211</v>
      </c>
      <c r="S59" s="242" t="s">
        <v>139</v>
      </c>
      <c r="T59" s="243" t="s">
        <v>139</v>
      </c>
      <c r="U59" s="225">
        <v>1.1000000000000001</v>
      </c>
      <c r="V59" s="225">
        <f>ROUND(E59*U59,2)</f>
        <v>44.5</v>
      </c>
      <c r="W59" s="225"/>
      <c r="X59" s="225" t="s">
        <v>140</v>
      </c>
      <c r="Y59" s="225" t="s">
        <v>141</v>
      </c>
      <c r="Z59" s="214"/>
      <c r="AA59" s="214"/>
      <c r="AB59" s="214"/>
      <c r="AC59" s="214"/>
      <c r="AD59" s="214"/>
      <c r="AE59" s="214"/>
      <c r="AF59" s="214"/>
      <c r="AG59" s="214" t="s">
        <v>147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2" x14ac:dyDescent="0.2">
      <c r="A60" s="221"/>
      <c r="B60" s="222"/>
      <c r="C60" s="261" t="s">
        <v>212</v>
      </c>
      <c r="D60" s="252"/>
      <c r="E60" s="252"/>
      <c r="F60" s="252"/>
      <c r="G60" s="252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4"/>
      <c r="AA60" s="214"/>
      <c r="AB60" s="214"/>
      <c r="AC60" s="214"/>
      <c r="AD60" s="214"/>
      <c r="AE60" s="214"/>
      <c r="AF60" s="214"/>
      <c r="AG60" s="214" t="s">
        <v>152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2" x14ac:dyDescent="0.2">
      <c r="A61" s="221"/>
      <c r="B61" s="222"/>
      <c r="C61" s="259" t="s">
        <v>213</v>
      </c>
      <c r="D61" s="227"/>
      <c r="E61" s="228">
        <v>18.768750000000001</v>
      </c>
      <c r="F61" s="225"/>
      <c r="G61" s="22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4"/>
      <c r="AA61" s="214"/>
      <c r="AB61" s="214"/>
      <c r="AC61" s="214"/>
      <c r="AD61" s="214"/>
      <c r="AE61" s="214"/>
      <c r="AF61" s="214"/>
      <c r="AG61" s="214" t="s">
        <v>144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3" x14ac:dyDescent="0.2">
      <c r="A62" s="221"/>
      <c r="B62" s="222"/>
      <c r="C62" s="259" t="s">
        <v>214</v>
      </c>
      <c r="D62" s="227"/>
      <c r="E62" s="228">
        <v>21.6875</v>
      </c>
      <c r="F62" s="225"/>
      <c r="G62" s="225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4"/>
      <c r="AA62" s="214"/>
      <c r="AB62" s="214"/>
      <c r="AC62" s="214"/>
      <c r="AD62" s="214"/>
      <c r="AE62" s="214"/>
      <c r="AF62" s="214"/>
      <c r="AG62" s="214" t="s">
        <v>144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7">
        <v>18</v>
      </c>
      <c r="B63" s="238" t="s">
        <v>215</v>
      </c>
      <c r="C63" s="258" t="s">
        <v>216</v>
      </c>
      <c r="D63" s="239" t="s">
        <v>156</v>
      </c>
      <c r="E63" s="240">
        <v>11.39899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21</v>
      </c>
      <c r="M63" s="242">
        <f>G63*(1+L63/100)</f>
        <v>0</v>
      </c>
      <c r="N63" s="240">
        <v>2.5249999999999999</v>
      </c>
      <c r="O63" s="240">
        <f>ROUND(E63*N63,2)</f>
        <v>28.78</v>
      </c>
      <c r="P63" s="240">
        <v>0</v>
      </c>
      <c r="Q63" s="240">
        <f>ROUND(E63*P63,2)</f>
        <v>0</v>
      </c>
      <c r="R63" s="242" t="s">
        <v>211</v>
      </c>
      <c r="S63" s="242" t="s">
        <v>139</v>
      </c>
      <c r="T63" s="243" t="s">
        <v>139</v>
      </c>
      <c r="U63" s="225">
        <v>0.48</v>
      </c>
      <c r="V63" s="225">
        <f>ROUND(E63*U63,2)</f>
        <v>5.47</v>
      </c>
      <c r="W63" s="225"/>
      <c r="X63" s="225" t="s">
        <v>140</v>
      </c>
      <c r="Y63" s="225" t="s">
        <v>141</v>
      </c>
      <c r="Z63" s="214"/>
      <c r="AA63" s="214"/>
      <c r="AB63" s="214"/>
      <c r="AC63" s="214"/>
      <c r="AD63" s="214"/>
      <c r="AE63" s="214"/>
      <c r="AF63" s="214"/>
      <c r="AG63" s="214" t="s">
        <v>147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">
      <c r="A64" s="221"/>
      <c r="B64" s="222"/>
      <c r="C64" s="261" t="s">
        <v>217</v>
      </c>
      <c r="D64" s="252"/>
      <c r="E64" s="252"/>
      <c r="F64" s="252"/>
      <c r="G64" s="252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4"/>
      <c r="AA64" s="214"/>
      <c r="AB64" s="214"/>
      <c r="AC64" s="214"/>
      <c r="AD64" s="214"/>
      <c r="AE64" s="214"/>
      <c r="AF64" s="214"/>
      <c r="AG64" s="214" t="s">
        <v>152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">
      <c r="A65" s="221"/>
      <c r="B65" s="222"/>
      <c r="C65" s="259" t="s">
        <v>218</v>
      </c>
      <c r="D65" s="227"/>
      <c r="E65" s="228">
        <v>6.7122000000000002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4"/>
      <c r="AA65" s="214"/>
      <c r="AB65" s="214"/>
      <c r="AC65" s="214"/>
      <c r="AD65" s="214"/>
      <c r="AE65" s="214"/>
      <c r="AF65" s="214"/>
      <c r="AG65" s="214" t="s">
        <v>144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3" x14ac:dyDescent="0.2">
      <c r="A66" s="221"/>
      <c r="B66" s="222"/>
      <c r="C66" s="259" t="s">
        <v>219</v>
      </c>
      <c r="D66" s="227"/>
      <c r="E66" s="228">
        <v>4.6867900000000002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4"/>
      <c r="AA66" s="214"/>
      <c r="AB66" s="214"/>
      <c r="AC66" s="214"/>
      <c r="AD66" s="214"/>
      <c r="AE66" s="214"/>
      <c r="AF66" s="214"/>
      <c r="AG66" s="214" t="s">
        <v>144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7">
        <v>19</v>
      </c>
      <c r="B67" s="238" t="s">
        <v>220</v>
      </c>
      <c r="C67" s="258" t="s">
        <v>221</v>
      </c>
      <c r="D67" s="239" t="s">
        <v>137</v>
      </c>
      <c r="E67" s="240">
        <v>39.398699999999998</v>
      </c>
      <c r="F67" s="241"/>
      <c r="G67" s="242">
        <f>ROUND(E67*F67,2)</f>
        <v>0</v>
      </c>
      <c r="H67" s="241"/>
      <c r="I67" s="242">
        <f>ROUND(E67*H67,2)</f>
        <v>0</v>
      </c>
      <c r="J67" s="241"/>
      <c r="K67" s="242">
        <f>ROUND(E67*J67,2)</f>
        <v>0</v>
      </c>
      <c r="L67" s="242">
        <v>21</v>
      </c>
      <c r="M67" s="242">
        <f>G67*(1+L67/100)</f>
        <v>0</v>
      </c>
      <c r="N67" s="240">
        <v>3.916E-2</v>
      </c>
      <c r="O67" s="240">
        <f>ROUND(E67*N67,2)</f>
        <v>1.54</v>
      </c>
      <c r="P67" s="240">
        <v>0</v>
      </c>
      <c r="Q67" s="240">
        <f>ROUND(E67*P67,2)</f>
        <v>0</v>
      </c>
      <c r="R67" s="242" t="s">
        <v>211</v>
      </c>
      <c r="S67" s="242" t="s">
        <v>139</v>
      </c>
      <c r="T67" s="243" t="s">
        <v>139</v>
      </c>
      <c r="U67" s="225">
        <v>1.05</v>
      </c>
      <c r="V67" s="225">
        <f>ROUND(E67*U67,2)</f>
        <v>41.37</v>
      </c>
      <c r="W67" s="225"/>
      <c r="X67" s="225" t="s">
        <v>140</v>
      </c>
      <c r="Y67" s="225" t="s">
        <v>141</v>
      </c>
      <c r="Z67" s="214"/>
      <c r="AA67" s="214"/>
      <c r="AB67" s="214"/>
      <c r="AC67" s="214"/>
      <c r="AD67" s="214"/>
      <c r="AE67" s="214"/>
      <c r="AF67" s="214"/>
      <c r="AG67" s="214" t="s">
        <v>147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2" x14ac:dyDescent="0.2">
      <c r="A68" s="221"/>
      <c r="B68" s="222"/>
      <c r="C68" s="261" t="s">
        <v>222</v>
      </c>
      <c r="D68" s="252"/>
      <c r="E68" s="252"/>
      <c r="F68" s="252"/>
      <c r="G68" s="252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4"/>
      <c r="AA68" s="214"/>
      <c r="AB68" s="214"/>
      <c r="AC68" s="214"/>
      <c r="AD68" s="214"/>
      <c r="AE68" s="214"/>
      <c r="AF68" s="214"/>
      <c r="AG68" s="214" t="s">
        <v>152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51" t="str">
        <f>C68</f>
        <v>svislé nebo šikmé (odkloněné), půdorysně přímé nebo zalomené, stěn základových pasů ve volných nebo zapažených jámách, rýhách, šachtách, včetně případných vzpěr,</v>
      </c>
      <c r="BB68" s="214"/>
      <c r="BC68" s="214"/>
      <c r="BD68" s="214"/>
      <c r="BE68" s="214"/>
      <c r="BF68" s="214"/>
      <c r="BG68" s="214"/>
      <c r="BH68" s="214"/>
    </row>
    <row r="69" spans="1:60" outlineLevel="2" x14ac:dyDescent="0.2">
      <c r="A69" s="221"/>
      <c r="B69" s="222"/>
      <c r="C69" s="259" t="s">
        <v>223</v>
      </c>
      <c r="D69" s="227"/>
      <c r="E69" s="228">
        <v>27.967500000000001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4"/>
      <c r="AA69" s="214"/>
      <c r="AB69" s="214"/>
      <c r="AC69" s="214"/>
      <c r="AD69" s="214"/>
      <c r="AE69" s="214"/>
      <c r="AF69" s="214"/>
      <c r="AG69" s="214" t="s">
        <v>144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3" x14ac:dyDescent="0.2">
      <c r="A70" s="221"/>
      <c r="B70" s="222"/>
      <c r="C70" s="259" t="s">
        <v>224</v>
      </c>
      <c r="D70" s="227"/>
      <c r="E70" s="228">
        <v>11.4312</v>
      </c>
      <c r="F70" s="225"/>
      <c r="G70" s="225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4"/>
      <c r="AA70" s="214"/>
      <c r="AB70" s="214"/>
      <c r="AC70" s="214"/>
      <c r="AD70" s="214"/>
      <c r="AE70" s="214"/>
      <c r="AF70" s="214"/>
      <c r="AG70" s="214" t="s">
        <v>144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7">
        <v>20</v>
      </c>
      <c r="B71" s="238" t="s">
        <v>225</v>
      </c>
      <c r="C71" s="258" t="s">
        <v>226</v>
      </c>
      <c r="D71" s="239" t="s">
        <v>137</v>
      </c>
      <c r="E71" s="240">
        <v>39.398699999999998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21</v>
      </c>
      <c r="M71" s="242">
        <f>G71*(1+L71/100)</f>
        <v>0</v>
      </c>
      <c r="N71" s="240">
        <v>0</v>
      </c>
      <c r="O71" s="240">
        <f>ROUND(E71*N71,2)</f>
        <v>0</v>
      </c>
      <c r="P71" s="240">
        <v>0</v>
      </c>
      <c r="Q71" s="240">
        <f>ROUND(E71*P71,2)</f>
        <v>0</v>
      </c>
      <c r="R71" s="242" t="s">
        <v>211</v>
      </c>
      <c r="S71" s="242" t="s">
        <v>139</v>
      </c>
      <c r="T71" s="243" t="s">
        <v>139</v>
      </c>
      <c r="U71" s="225">
        <v>0.32</v>
      </c>
      <c r="V71" s="225">
        <f>ROUND(E71*U71,2)</f>
        <v>12.61</v>
      </c>
      <c r="W71" s="225"/>
      <c r="X71" s="225" t="s">
        <v>140</v>
      </c>
      <c r="Y71" s="225" t="s">
        <v>141</v>
      </c>
      <c r="Z71" s="214"/>
      <c r="AA71" s="214"/>
      <c r="AB71" s="214"/>
      <c r="AC71" s="214"/>
      <c r="AD71" s="214"/>
      <c r="AE71" s="214"/>
      <c r="AF71" s="214"/>
      <c r="AG71" s="214" t="s">
        <v>147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2" x14ac:dyDescent="0.2">
      <c r="A72" s="221"/>
      <c r="B72" s="222"/>
      <c r="C72" s="261" t="s">
        <v>222</v>
      </c>
      <c r="D72" s="252"/>
      <c r="E72" s="252"/>
      <c r="F72" s="252"/>
      <c r="G72" s="252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4"/>
      <c r="AA72" s="214"/>
      <c r="AB72" s="214"/>
      <c r="AC72" s="214"/>
      <c r="AD72" s="214"/>
      <c r="AE72" s="214"/>
      <c r="AF72" s="214"/>
      <c r="AG72" s="214" t="s">
        <v>152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51" t="str">
        <f>C72</f>
        <v>svislé nebo šikmé (odkloněné), půdorysně přímé nebo zalomené, stěn základových pasů ve volných nebo zapažených jámách, rýhách, šachtách, včetně případných vzpěr,</v>
      </c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21"/>
      <c r="B73" s="222"/>
      <c r="C73" s="262" t="s">
        <v>227</v>
      </c>
      <c r="D73" s="253"/>
      <c r="E73" s="253"/>
      <c r="F73" s="253"/>
      <c r="G73" s="253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4"/>
      <c r="AA73" s="214"/>
      <c r="AB73" s="214"/>
      <c r="AC73" s="214"/>
      <c r="AD73" s="214"/>
      <c r="AE73" s="214"/>
      <c r="AF73" s="214"/>
      <c r="AG73" s="214" t="s">
        <v>228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2" x14ac:dyDescent="0.2">
      <c r="A74" s="221"/>
      <c r="B74" s="222"/>
      <c r="C74" s="259" t="s">
        <v>223</v>
      </c>
      <c r="D74" s="227"/>
      <c r="E74" s="228">
        <v>27.967500000000001</v>
      </c>
      <c r="F74" s="225"/>
      <c r="G74" s="22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4"/>
      <c r="AA74" s="214"/>
      <c r="AB74" s="214"/>
      <c r="AC74" s="214"/>
      <c r="AD74" s="214"/>
      <c r="AE74" s="214"/>
      <c r="AF74" s="214"/>
      <c r="AG74" s="214" t="s">
        <v>144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">
      <c r="A75" s="221"/>
      <c r="B75" s="222"/>
      <c r="C75" s="259" t="s">
        <v>224</v>
      </c>
      <c r="D75" s="227"/>
      <c r="E75" s="228">
        <v>11.4312</v>
      </c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4"/>
      <c r="AA75" s="214"/>
      <c r="AB75" s="214"/>
      <c r="AC75" s="214"/>
      <c r="AD75" s="214"/>
      <c r="AE75" s="214"/>
      <c r="AF75" s="214"/>
      <c r="AG75" s="214" t="s">
        <v>144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7">
        <v>21</v>
      </c>
      <c r="B76" s="238" t="s">
        <v>229</v>
      </c>
      <c r="C76" s="258" t="s">
        <v>230</v>
      </c>
      <c r="D76" s="239" t="s">
        <v>199</v>
      </c>
      <c r="E76" s="240">
        <v>0.83089000000000002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21</v>
      </c>
      <c r="M76" s="242">
        <f>G76*(1+L76/100)</f>
        <v>0</v>
      </c>
      <c r="N76" s="240">
        <v>1.0211600000000001</v>
      </c>
      <c r="O76" s="240">
        <f>ROUND(E76*N76,2)</f>
        <v>0.85</v>
      </c>
      <c r="P76" s="240">
        <v>0</v>
      </c>
      <c r="Q76" s="240">
        <f>ROUND(E76*P76,2)</f>
        <v>0</v>
      </c>
      <c r="R76" s="242" t="s">
        <v>211</v>
      </c>
      <c r="S76" s="242" t="s">
        <v>201</v>
      </c>
      <c r="T76" s="243" t="s">
        <v>201</v>
      </c>
      <c r="U76" s="225">
        <v>23.530999999999999</v>
      </c>
      <c r="V76" s="225">
        <f>ROUND(E76*U76,2)</f>
        <v>19.55</v>
      </c>
      <c r="W76" s="225"/>
      <c r="X76" s="225" t="s">
        <v>140</v>
      </c>
      <c r="Y76" s="225" t="s">
        <v>141</v>
      </c>
      <c r="Z76" s="214"/>
      <c r="AA76" s="214"/>
      <c r="AB76" s="214"/>
      <c r="AC76" s="214"/>
      <c r="AD76" s="214"/>
      <c r="AE76" s="214"/>
      <c r="AF76" s="214"/>
      <c r="AG76" s="214" t="s">
        <v>147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2" x14ac:dyDescent="0.2">
      <c r="A77" s="221"/>
      <c r="B77" s="222"/>
      <c r="C77" s="259" t="s">
        <v>231</v>
      </c>
      <c r="D77" s="227"/>
      <c r="E77" s="228">
        <v>3.1179999999999999E-2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4"/>
      <c r="AA77" s="214"/>
      <c r="AB77" s="214"/>
      <c r="AC77" s="214"/>
      <c r="AD77" s="214"/>
      <c r="AE77" s="214"/>
      <c r="AF77" s="214"/>
      <c r="AG77" s="214" t="s">
        <v>144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3" x14ac:dyDescent="0.2">
      <c r="A78" s="221"/>
      <c r="B78" s="222"/>
      <c r="C78" s="259" t="s">
        <v>232</v>
      </c>
      <c r="D78" s="227"/>
      <c r="E78" s="228">
        <v>9.7269999999999995E-2</v>
      </c>
      <c r="F78" s="225"/>
      <c r="G78" s="22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4"/>
      <c r="AA78" s="214"/>
      <c r="AB78" s="214"/>
      <c r="AC78" s="214"/>
      <c r="AD78" s="214"/>
      <c r="AE78" s="214"/>
      <c r="AF78" s="214"/>
      <c r="AG78" s="214" t="s">
        <v>144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3" x14ac:dyDescent="0.2">
      <c r="A79" s="221"/>
      <c r="B79" s="222"/>
      <c r="C79" s="259" t="s">
        <v>233</v>
      </c>
      <c r="D79" s="227"/>
      <c r="E79" s="228">
        <v>0.25085000000000002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4"/>
      <c r="AA79" s="214"/>
      <c r="AB79" s="214"/>
      <c r="AC79" s="214"/>
      <c r="AD79" s="214"/>
      <c r="AE79" s="214"/>
      <c r="AF79" s="214"/>
      <c r="AG79" s="214" t="s">
        <v>144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">
      <c r="A80" s="221"/>
      <c r="B80" s="222"/>
      <c r="C80" s="259" t="s">
        <v>234</v>
      </c>
      <c r="D80" s="227"/>
      <c r="E80" s="228">
        <v>0.11402</v>
      </c>
      <c r="F80" s="225"/>
      <c r="G80" s="22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4"/>
      <c r="AA80" s="214"/>
      <c r="AB80" s="214"/>
      <c r="AC80" s="214"/>
      <c r="AD80" s="214"/>
      <c r="AE80" s="214"/>
      <c r="AF80" s="214"/>
      <c r="AG80" s="214" t="s">
        <v>144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">
      <c r="A81" s="221"/>
      <c r="B81" s="222"/>
      <c r="C81" s="259" t="s">
        <v>235</v>
      </c>
      <c r="D81" s="227"/>
      <c r="E81" s="228">
        <v>2.6079999999999999E-2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4"/>
      <c r="AA81" s="214"/>
      <c r="AB81" s="214"/>
      <c r="AC81" s="214"/>
      <c r="AD81" s="214"/>
      <c r="AE81" s="214"/>
      <c r="AF81" s="214"/>
      <c r="AG81" s="214" t="s">
        <v>144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3" x14ac:dyDescent="0.2">
      <c r="A82" s="221"/>
      <c r="B82" s="222"/>
      <c r="C82" s="259" t="s">
        <v>236</v>
      </c>
      <c r="D82" s="227"/>
      <c r="E82" s="228">
        <v>0.27589999999999998</v>
      </c>
      <c r="F82" s="225"/>
      <c r="G82" s="225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4"/>
      <c r="AA82" s="214"/>
      <c r="AB82" s="214"/>
      <c r="AC82" s="214"/>
      <c r="AD82" s="214"/>
      <c r="AE82" s="214"/>
      <c r="AF82" s="214"/>
      <c r="AG82" s="214" t="s">
        <v>144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3" x14ac:dyDescent="0.2">
      <c r="A83" s="221"/>
      <c r="B83" s="222"/>
      <c r="C83" s="259" t="s">
        <v>237</v>
      </c>
      <c r="D83" s="227"/>
      <c r="E83" s="228">
        <v>3.5589999999999997E-2</v>
      </c>
      <c r="F83" s="225"/>
      <c r="G83" s="22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4"/>
      <c r="AA83" s="214"/>
      <c r="AB83" s="214"/>
      <c r="AC83" s="214"/>
      <c r="AD83" s="214"/>
      <c r="AE83" s="214"/>
      <c r="AF83" s="214"/>
      <c r="AG83" s="214" t="s">
        <v>144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x14ac:dyDescent="0.2">
      <c r="A84" s="230" t="s">
        <v>133</v>
      </c>
      <c r="B84" s="231" t="s">
        <v>79</v>
      </c>
      <c r="C84" s="257" t="s">
        <v>80</v>
      </c>
      <c r="D84" s="232"/>
      <c r="E84" s="233"/>
      <c r="F84" s="234"/>
      <c r="G84" s="234">
        <f>SUMIF(AG85:AG87,"&lt;&gt;NOR",G85:G87)</f>
        <v>0</v>
      </c>
      <c r="H84" s="234"/>
      <c r="I84" s="234">
        <f>SUM(I85:I87)</f>
        <v>0</v>
      </c>
      <c r="J84" s="234"/>
      <c r="K84" s="234">
        <f>SUM(K85:K87)</f>
        <v>0</v>
      </c>
      <c r="L84" s="234"/>
      <c r="M84" s="234">
        <f>SUM(M85:M87)</f>
        <v>0</v>
      </c>
      <c r="N84" s="233"/>
      <c r="O84" s="233">
        <f>SUM(O85:O87)</f>
        <v>1.68</v>
      </c>
      <c r="P84" s="233"/>
      <c r="Q84" s="233">
        <f>SUM(Q85:Q87)</f>
        <v>0</v>
      </c>
      <c r="R84" s="234"/>
      <c r="S84" s="234"/>
      <c r="T84" s="235"/>
      <c r="U84" s="229"/>
      <c r="V84" s="229">
        <f>SUM(V85:V87)</f>
        <v>5.98</v>
      </c>
      <c r="W84" s="229"/>
      <c r="X84" s="229"/>
      <c r="Y84" s="229"/>
      <c r="AG84" t="s">
        <v>134</v>
      </c>
    </row>
    <row r="85" spans="1:60" ht="22.5" outlineLevel="1" x14ac:dyDescent="0.2">
      <c r="A85" s="237">
        <v>22</v>
      </c>
      <c r="B85" s="238" t="s">
        <v>238</v>
      </c>
      <c r="C85" s="258" t="s">
        <v>239</v>
      </c>
      <c r="D85" s="239" t="s">
        <v>150</v>
      </c>
      <c r="E85" s="240">
        <v>25.024999999999999</v>
      </c>
      <c r="F85" s="241"/>
      <c r="G85" s="242">
        <f>ROUND(E85*F85,2)</f>
        <v>0</v>
      </c>
      <c r="H85" s="241"/>
      <c r="I85" s="242">
        <f>ROUND(E85*H85,2)</f>
        <v>0</v>
      </c>
      <c r="J85" s="241"/>
      <c r="K85" s="242">
        <f>ROUND(E85*J85,2)</f>
        <v>0</v>
      </c>
      <c r="L85" s="242">
        <v>21</v>
      </c>
      <c r="M85" s="242">
        <f>G85*(1+L85/100)</f>
        <v>0</v>
      </c>
      <c r="N85" s="240">
        <v>6.7269999999999996E-2</v>
      </c>
      <c r="O85" s="240">
        <f>ROUND(E85*N85,2)</f>
        <v>1.68</v>
      </c>
      <c r="P85" s="240">
        <v>0</v>
      </c>
      <c r="Q85" s="240">
        <f>ROUND(E85*P85,2)</f>
        <v>0</v>
      </c>
      <c r="R85" s="242" t="s">
        <v>211</v>
      </c>
      <c r="S85" s="242" t="s">
        <v>139</v>
      </c>
      <c r="T85" s="243" t="s">
        <v>139</v>
      </c>
      <c r="U85" s="225">
        <v>0.23899999999999999</v>
      </c>
      <c r="V85" s="225">
        <f>ROUND(E85*U85,2)</f>
        <v>5.98</v>
      </c>
      <c r="W85" s="225"/>
      <c r="X85" s="225" t="s">
        <v>140</v>
      </c>
      <c r="Y85" s="225" t="s">
        <v>141</v>
      </c>
      <c r="Z85" s="214"/>
      <c r="AA85" s="214"/>
      <c r="AB85" s="214"/>
      <c r="AC85" s="214"/>
      <c r="AD85" s="214"/>
      <c r="AE85" s="214"/>
      <c r="AF85" s="214"/>
      <c r="AG85" s="214" t="s">
        <v>147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2" x14ac:dyDescent="0.2">
      <c r="A86" s="221"/>
      <c r="B86" s="222"/>
      <c r="C86" s="261" t="s">
        <v>240</v>
      </c>
      <c r="D86" s="252"/>
      <c r="E86" s="252"/>
      <c r="F86" s="252"/>
      <c r="G86" s="252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4"/>
      <c r="AA86" s="214"/>
      <c r="AB86" s="214"/>
      <c r="AC86" s="214"/>
      <c r="AD86" s="214"/>
      <c r="AE86" s="214"/>
      <c r="AF86" s="214"/>
      <c r="AG86" s="214" t="s">
        <v>152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">
      <c r="A87" s="221"/>
      <c r="B87" s="222"/>
      <c r="C87" s="259" t="s">
        <v>241</v>
      </c>
      <c r="D87" s="227"/>
      <c r="E87" s="228">
        <v>25.024999999999999</v>
      </c>
      <c r="F87" s="225"/>
      <c r="G87" s="22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4"/>
      <c r="AA87" s="214"/>
      <c r="AB87" s="214"/>
      <c r="AC87" s="214"/>
      <c r="AD87" s="214"/>
      <c r="AE87" s="214"/>
      <c r="AF87" s="214"/>
      <c r="AG87" s="214" t="s">
        <v>144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x14ac:dyDescent="0.2">
      <c r="A88" s="230" t="s">
        <v>133</v>
      </c>
      <c r="B88" s="231" t="s">
        <v>81</v>
      </c>
      <c r="C88" s="257" t="s">
        <v>82</v>
      </c>
      <c r="D88" s="232"/>
      <c r="E88" s="233"/>
      <c r="F88" s="234"/>
      <c r="G88" s="234">
        <f>SUMIF(AG89:AG92,"&lt;&gt;NOR",G89:G92)</f>
        <v>0</v>
      </c>
      <c r="H88" s="234"/>
      <c r="I88" s="234">
        <f>SUM(I89:I92)</f>
        <v>0</v>
      </c>
      <c r="J88" s="234"/>
      <c r="K88" s="234">
        <f>SUM(K89:K92)</f>
        <v>0</v>
      </c>
      <c r="L88" s="234"/>
      <c r="M88" s="234">
        <f>SUM(M89:M92)</f>
        <v>0</v>
      </c>
      <c r="N88" s="233"/>
      <c r="O88" s="233">
        <f>SUM(O89:O92)</f>
        <v>20.77</v>
      </c>
      <c r="P88" s="233"/>
      <c r="Q88" s="233">
        <f>SUM(Q89:Q92)</f>
        <v>0</v>
      </c>
      <c r="R88" s="234"/>
      <c r="S88" s="234"/>
      <c r="T88" s="235"/>
      <c r="U88" s="229"/>
      <c r="V88" s="229">
        <f>SUM(V89:V92)</f>
        <v>119.97</v>
      </c>
      <c r="W88" s="229"/>
      <c r="X88" s="229"/>
      <c r="Y88" s="229"/>
      <c r="AG88" t="s">
        <v>134</v>
      </c>
    </row>
    <row r="89" spans="1:60" ht="22.5" outlineLevel="1" x14ac:dyDescent="0.2">
      <c r="A89" s="237">
        <v>23</v>
      </c>
      <c r="B89" s="238" t="s">
        <v>242</v>
      </c>
      <c r="C89" s="258" t="s">
        <v>243</v>
      </c>
      <c r="D89" s="239" t="s">
        <v>150</v>
      </c>
      <c r="E89" s="240">
        <v>21.068999999999999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21</v>
      </c>
      <c r="M89" s="242">
        <f>G89*(1+L89/100)</f>
        <v>0</v>
      </c>
      <c r="N89" s="240">
        <v>1.5E-3</v>
      </c>
      <c r="O89" s="240">
        <f>ROUND(E89*N89,2)</f>
        <v>0.03</v>
      </c>
      <c r="P89" s="240">
        <v>0</v>
      </c>
      <c r="Q89" s="240">
        <f>ROUND(E89*P89,2)</f>
        <v>0</v>
      </c>
      <c r="R89" s="242" t="s">
        <v>244</v>
      </c>
      <c r="S89" s="242" t="s">
        <v>139</v>
      </c>
      <c r="T89" s="243" t="s">
        <v>139</v>
      </c>
      <c r="U89" s="225">
        <v>8.7999999999999995E-2</v>
      </c>
      <c r="V89" s="225">
        <f>ROUND(E89*U89,2)</f>
        <v>1.85</v>
      </c>
      <c r="W89" s="225"/>
      <c r="X89" s="225" t="s">
        <v>140</v>
      </c>
      <c r="Y89" s="225" t="s">
        <v>141</v>
      </c>
      <c r="Z89" s="214"/>
      <c r="AA89" s="214"/>
      <c r="AB89" s="214"/>
      <c r="AC89" s="214"/>
      <c r="AD89" s="214"/>
      <c r="AE89" s="214"/>
      <c r="AF89" s="214"/>
      <c r="AG89" s="214" t="s">
        <v>147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2" x14ac:dyDescent="0.2">
      <c r="A90" s="221"/>
      <c r="B90" s="222"/>
      <c r="C90" s="259" t="s">
        <v>245</v>
      </c>
      <c r="D90" s="227"/>
      <c r="E90" s="228">
        <v>21.068999999999999</v>
      </c>
      <c r="F90" s="225"/>
      <c r="G90" s="22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4"/>
      <c r="AA90" s="214"/>
      <c r="AB90" s="214"/>
      <c r="AC90" s="214"/>
      <c r="AD90" s="214"/>
      <c r="AE90" s="214"/>
      <c r="AF90" s="214"/>
      <c r="AG90" s="214" t="s">
        <v>144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7">
        <v>24</v>
      </c>
      <c r="B91" s="238" t="s">
        <v>246</v>
      </c>
      <c r="C91" s="258" t="s">
        <v>247</v>
      </c>
      <c r="D91" s="239" t="s">
        <v>137</v>
      </c>
      <c r="E91" s="240">
        <v>107.58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21</v>
      </c>
      <c r="M91" s="242">
        <f>G91*(1+L91/100)</f>
        <v>0</v>
      </c>
      <c r="N91" s="240">
        <v>0.19275999999999999</v>
      </c>
      <c r="O91" s="240">
        <f>ROUND(E91*N91,2)</f>
        <v>20.74</v>
      </c>
      <c r="P91" s="240">
        <v>0</v>
      </c>
      <c r="Q91" s="240">
        <f>ROUND(E91*P91,2)</f>
        <v>0</v>
      </c>
      <c r="R91" s="242"/>
      <c r="S91" s="242" t="s">
        <v>248</v>
      </c>
      <c r="T91" s="243" t="s">
        <v>249</v>
      </c>
      <c r="U91" s="225">
        <v>1.0980000000000001</v>
      </c>
      <c r="V91" s="225">
        <f>ROUND(E91*U91,2)</f>
        <v>118.12</v>
      </c>
      <c r="W91" s="225"/>
      <c r="X91" s="225" t="s">
        <v>140</v>
      </c>
      <c r="Y91" s="225" t="s">
        <v>141</v>
      </c>
      <c r="Z91" s="214"/>
      <c r="AA91" s="214"/>
      <c r="AB91" s="214"/>
      <c r="AC91" s="214"/>
      <c r="AD91" s="214"/>
      <c r="AE91" s="214"/>
      <c r="AF91" s="214"/>
      <c r="AG91" s="214" t="s">
        <v>142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2" x14ac:dyDescent="0.2">
      <c r="A92" s="221"/>
      <c r="B92" s="222"/>
      <c r="C92" s="259" t="s">
        <v>250</v>
      </c>
      <c r="D92" s="227"/>
      <c r="E92" s="228">
        <v>107.58</v>
      </c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4"/>
      <c r="AA92" s="214"/>
      <c r="AB92" s="214"/>
      <c r="AC92" s="214"/>
      <c r="AD92" s="214"/>
      <c r="AE92" s="214"/>
      <c r="AF92" s="214"/>
      <c r="AG92" s="214" t="s">
        <v>144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x14ac:dyDescent="0.2">
      <c r="A93" s="230" t="s">
        <v>133</v>
      </c>
      <c r="B93" s="231" t="s">
        <v>83</v>
      </c>
      <c r="C93" s="257" t="s">
        <v>84</v>
      </c>
      <c r="D93" s="232"/>
      <c r="E93" s="233"/>
      <c r="F93" s="234"/>
      <c r="G93" s="234">
        <f>SUMIF(AG94:AG112,"&lt;&gt;NOR",G94:G112)</f>
        <v>0</v>
      </c>
      <c r="H93" s="234"/>
      <c r="I93" s="234">
        <f>SUM(I94:I112)</f>
        <v>0</v>
      </c>
      <c r="J93" s="234"/>
      <c r="K93" s="234">
        <f>SUM(K94:K112)</f>
        <v>0</v>
      </c>
      <c r="L93" s="234"/>
      <c r="M93" s="234">
        <f>SUM(M94:M112)</f>
        <v>0</v>
      </c>
      <c r="N93" s="233"/>
      <c r="O93" s="233">
        <f>SUM(O94:O112)</f>
        <v>102.31</v>
      </c>
      <c r="P93" s="233"/>
      <c r="Q93" s="233">
        <f>SUM(Q94:Q112)</f>
        <v>0</v>
      </c>
      <c r="R93" s="234"/>
      <c r="S93" s="234"/>
      <c r="T93" s="235"/>
      <c r="U93" s="229"/>
      <c r="V93" s="229">
        <f>SUM(V94:V112)</f>
        <v>97.44</v>
      </c>
      <c r="W93" s="229"/>
      <c r="X93" s="229"/>
      <c r="Y93" s="229"/>
      <c r="AG93" t="s">
        <v>134</v>
      </c>
    </row>
    <row r="94" spans="1:60" ht="22.5" outlineLevel="1" x14ac:dyDescent="0.2">
      <c r="A94" s="237">
        <v>25</v>
      </c>
      <c r="B94" s="238" t="s">
        <v>251</v>
      </c>
      <c r="C94" s="258" t="s">
        <v>252</v>
      </c>
      <c r="D94" s="239" t="s">
        <v>137</v>
      </c>
      <c r="E94" s="240">
        <v>80.195999999999998</v>
      </c>
      <c r="F94" s="241"/>
      <c r="G94" s="242">
        <f>ROUND(E94*F94,2)</f>
        <v>0</v>
      </c>
      <c r="H94" s="241"/>
      <c r="I94" s="242">
        <f>ROUND(E94*H94,2)</f>
        <v>0</v>
      </c>
      <c r="J94" s="241"/>
      <c r="K94" s="242">
        <f>ROUND(E94*J94,2)</f>
        <v>0</v>
      </c>
      <c r="L94" s="242">
        <v>21</v>
      </c>
      <c r="M94" s="242">
        <f>G94*(1+L94/100)</f>
        <v>0</v>
      </c>
      <c r="N94" s="240">
        <v>0.2205</v>
      </c>
      <c r="O94" s="240">
        <f>ROUND(E94*N94,2)</f>
        <v>17.68</v>
      </c>
      <c r="P94" s="240">
        <v>0</v>
      </c>
      <c r="Q94" s="240">
        <f>ROUND(E94*P94,2)</f>
        <v>0</v>
      </c>
      <c r="R94" s="242" t="s">
        <v>138</v>
      </c>
      <c r="S94" s="242" t="s">
        <v>139</v>
      </c>
      <c r="T94" s="243" t="s">
        <v>139</v>
      </c>
      <c r="U94" s="225">
        <v>2.3E-2</v>
      </c>
      <c r="V94" s="225">
        <f>ROUND(E94*U94,2)</f>
        <v>1.84</v>
      </c>
      <c r="W94" s="225"/>
      <c r="X94" s="225" t="s">
        <v>140</v>
      </c>
      <c r="Y94" s="225" t="s">
        <v>141</v>
      </c>
      <c r="Z94" s="214"/>
      <c r="AA94" s="214"/>
      <c r="AB94" s="214"/>
      <c r="AC94" s="214"/>
      <c r="AD94" s="214"/>
      <c r="AE94" s="214"/>
      <c r="AF94" s="214"/>
      <c r="AG94" s="214" t="s">
        <v>142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2" x14ac:dyDescent="0.2">
      <c r="A95" s="221"/>
      <c r="B95" s="222"/>
      <c r="C95" s="259" t="s">
        <v>253</v>
      </c>
      <c r="D95" s="227"/>
      <c r="E95" s="228">
        <v>80.195999999999998</v>
      </c>
      <c r="F95" s="225"/>
      <c r="G95" s="22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4"/>
      <c r="AA95" s="214"/>
      <c r="AB95" s="214"/>
      <c r="AC95" s="214"/>
      <c r="AD95" s="214"/>
      <c r="AE95" s="214"/>
      <c r="AF95" s="214"/>
      <c r="AG95" s="214" t="s">
        <v>144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37">
        <v>26</v>
      </c>
      <c r="B96" s="238" t="s">
        <v>254</v>
      </c>
      <c r="C96" s="258" t="s">
        <v>255</v>
      </c>
      <c r="D96" s="239" t="s">
        <v>137</v>
      </c>
      <c r="E96" s="240">
        <v>75.977000000000004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21</v>
      </c>
      <c r="M96" s="242">
        <f>G96*(1+L96/100)</f>
        <v>0</v>
      </c>
      <c r="N96" s="240">
        <v>0.33074999999999999</v>
      </c>
      <c r="O96" s="240">
        <f>ROUND(E96*N96,2)</f>
        <v>25.13</v>
      </c>
      <c r="P96" s="240">
        <v>0</v>
      </c>
      <c r="Q96" s="240">
        <f>ROUND(E96*P96,2)</f>
        <v>0</v>
      </c>
      <c r="R96" s="242" t="s">
        <v>138</v>
      </c>
      <c r="S96" s="242" t="s">
        <v>139</v>
      </c>
      <c r="T96" s="243" t="s">
        <v>139</v>
      </c>
      <c r="U96" s="225">
        <v>2.5999999999999999E-2</v>
      </c>
      <c r="V96" s="225">
        <f>ROUND(E96*U96,2)</f>
        <v>1.98</v>
      </c>
      <c r="W96" s="225"/>
      <c r="X96" s="225" t="s">
        <v>140</v>
      </c>
      <c r="Y96" s="225" t="s">
        <v>141</v>
      </c>
      <c r="Z96" s="214"/>
      <c r="AA96" s="214"/>
      <c r="AB96" s="214"/>
      <c r="AC96" s="214"/>
      <c r="AD96" s="214"/>
      <c r="AE96" s="214"/>
      <c r="AF96" s="214"/>
      <c r="AG96" s="214" t="s">
        <v>142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2" x14ac:dyDescent="0.2">
      <c r="A97" s="221"/>
      <c r="B97" s="222"/>
      <c r="C97" s="259" t="s">
        <v>256</v>
      </c>
      <c r="D97" s="227"/>
      <c r="E97" s="228">
        <v>75.977000000000004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4"/>
      <c r="AA97" s="214"/>
      <c r="AB97" s="214"/>
      <c r="AC97" s="214"/>
      <c r="AD97" s="214"/>
      <c r="AE97" s="214"/>
      <c r="AF97" s="214"/>
      <c r="AG97" s="214" t="s">
        <v>144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7">
        <v>27</v>
      </c>
      <c r="B98" s="238" t="s">
        <v>257</v>
      </c>
      <c r="C98" s="258" t="s">
        <v>258</v>
      </c>
      <c r="D98" s="239" t="s">
        <v>156</v>
      </c>
      <c r="E98" s="240">
        <v>3.6574599999999999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21</v>
      </c>
      <c r="M98" s="242">
        <f>G98*(1+L98/100)</f>
        <v>0</v>
      </c>
      <c r="N98" s="240">
        <v>1.6867000000000001</v>
      </c>
      <c r="O98" s="240">
        <f>ROUND(E98*N98,2)</f>
        <v>6.17</v>
      </c>
      <c r="P98" s="240">
        <v>0</v>
      </c>
      <c r="Q98" s="240">
        <f>ROUND(E98*P98,2)</f>
        <v>0</v>
      </c>
      <c r="R98" s="242" t="s">
        <v>138</v>
      </c>
      <c r="S98" s="242" t="s">
        <v>139</v>
      </c>
      <c r="T98" s="243" t="s">
        <v>139</v>
      </c>
      <c r="U98" s="225">
        <v>0.16200000000000001</v>
      </c>
      <c r="V98" s="225">
        <f>ROUND(E98*U98,2)</f>
        <v>0.59</v>
      </c>
      <c r="W98" s="225"/>
      <c r="X98" s="225" t="s">
        <v>140</v>
      </c>
      <c r="Y98" s="225" t="s">
        <v>141</v>
      </c>
      <c r="Z98" s="214"/>
      <c r="AA98" s="214"/>
      <c r="AB98" s="214"/>
      <c r="AC98" s="214"/>
      <c r="AD98" s="214"/>
      <c r="AE98" s="214"/>
      <c r="AF98" s="214"/>
      <c r="AG98" s="214" t="s">
        <v>147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21"/>
      <c r="B99" s="222"/>
      <c r="C99" s="261" t="s">
        <v>259</v>
      </c>
      <c r="D99" s="252"/>
      <c r="E99" s="252"/>
      <c r="F99" s="252"/>
      <c r="G99" s="252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4"/>
      <c r="AA99" s="214"/>
      <c r="AB99" s="214"/>
      <c r="AC99" s="214"/>
      <c r="AD99" s="214"/>
      <c r="AE99" s="214"/>
      <c r="AF99" s="214"/>
      <c r="AG99" s="214" t="s">
        <v>152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2" x14ac:dyDescent="0.2">
      <c r="A100" s="221"/>
      <c r="B100" s="222"/>
      <c r="C100" s="259" t="s">
        <v>260</v>
      </c>
      <c r="D100" s="227"/>
      <c r="E100" s="228">
        <v>3.0358200000000002</v>
      </c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4"/>
      <c r="AA100" s="214"/>
      <c r="AB100" s="214"/>
      <c r="AC100" s="214"/>
      <c r="AD100" s="214"/>
      <c r="AE100" s="214"/>
      <c r="AF100" s="214"/>
      <c r="AG100" s="214" t="s">
        <v>144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3" x14ac:dyDescent="0.2">
      <c r="A101" s="221"/>
      <c r="B101" s="222"/>
      <c r="C101" s="259" t="s">
        <v>261</v>
      </c>
      <c r="D101" s="227"/>
      <c r="E101" s="228">
        <v>0.62163000000000002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4"/>
      <c r="AA101" s="214"/>
      <c r="AB101" s="214"/>
      <c r="AC101" s="214"/>
      <c r="AD101" s="214"/>
      <c r="AE101" s="214"/>
      <c r="AF101" s="214"/>
      <c r="AG101" s="214" t="s">
        <v>144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7">
        <v>28</v>
      </c>
      <c r="B102" s="238" t="s">
        <v>262</v>
      </c>
      <c r="C102" s="258" t="s">
        <v>263</v>
      </c>
      <c r="D102" s="239" t="s">
        <v>199</v>
      </c>
      <c r="E102" s="240">
        <v>7.9798999999999998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21</v>
      </c>
      <c r="M102" s="242">
        <f>G102*(1+L102/100)</f>
        <v>0</v>
      </c>
      <c r="N102" s="240">
        <v>1</v>
      </c>
      <c r="O102" s="240">
        <f>ROUND(E102*N102,2)</f>
        <v>7.98</v>
      </c>
      <c r="P102" s="240">
        <v>0</v>
      </c>
      <c r="Q102" s="240">
        <f>ROUND(E102*P102,2)</f>
        <v>0</v>
      </c>
      <c r="R102" s="242" t="s">
        <v>138</v>
      </c>
      <c r="S102" s="242" t="s">
        <v>139</v>
      </c>
      <c r="T102" s="243" t="s">
        <v>139</v>
      </c>
      <c r="U102" s="225">
        <v>0.40600000000000003</v>
      </c>
      <c r="V102" s="225">
        <f>ROUND(E102*U102,2)</f>
        <v>3.24</v>
      </c>
      <c r="W102" s="225"/>
      <c r="X102" s="225" t="s">
        <v>140</v>
      </c>
      <c r="Y102" s="225" t="s">
        <v>141</v>
      </c>
      <c r="Z102" s="214"/>
      <c r="AA102" s="214"/>
      <c r="AB102" s="214"/>
      <c r="AC102" s="214"/>
      <c r="AD102" s="214"/>
      <c r="AE102" s="214"/>
      <c r="AF102" s="214"/>
      <c r="AG102" s="214" t="s">
        <v>147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61" t="s">
        <v>259</v>
      </c>
      <c r="D103" s="252"/>
      <c r="E103" s="252"/>
      <c r="F103" s="252"/>
      <c r="G103" s="252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4"/>
      <c r="AA103" s="214"/>
      <c r="AB103" s="214"/>
      <c r="AC103" s="214"/>
      <c r="AD103" s="214"/>
      <c r="AE103" s="214"/>
      <c r="AF103" s="214"/>
      <c r="AG103" s="214" t="s">
        <v>152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2" x14ac:dyDescent="0.2">
      <c r="A104" s="221"/>
      <c r="B104" s="222"/>
      <c r="C104" s="259" t="s">
        <v>264</v>
      </c>
      <c r="D104" s="227"/>
      <c r="E104" s="228">
        <v>7.9798999999999998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4"/>
      <c r="AA104" s="214"/>
      <c r="AB104" s="214"/>
      <c r="AC104" s="214"/>
      <c r="AD104" s="214"/>
      <c r="AE104" s="214"/>
      <c r="AF104" s="214"/>
      <c r="AG104" s="214" t="s">
        <v>144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37">
        <v>29</v>
      </c>
      <c r="B105" s="238" t="s">
        <v>265</v>
      </c>
      <c r="C105" s="258" t="s">
        <v>266</v>
      </c>
      <c r="D105" s="239" t="s">
        <v>137</v>
      </c>
      <c r="E105" s="240">
        <v>49.874400000000001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21</v>
      </c>
      <c r="M105" s="242">
        <f>G105*(1+L105/100)</f>
        <v>0</v>
      </c>
      <c r="N105" s="240">
        <v>0.15382000000000001</v>
      </c>
      <c r="O105" s="240">
        <f>ROUND(E105*N105,2)</f>
        <v>7.67</v>
      </c>
      <c r="P105" s="240">
        <v>0</v>
      </c>
      <c r="Q105" s="240">
        <f>ROUND(E105*P105,2)</f>
        <v>0</v>
      </c>
      <c r="R105" s="242" t="s">
        <v>138</v>
      </c>
      <c r="S105" s="242" t="s">
        <v>139</v>
      </c>
      <c r="T105" s="243" t="s">
        <v>139</v>
      </c>
      <c r="U105" s="225">
        <v>0.216</v>
      </c>
      <c r="V105" s="225">
        <f>ROUND(E105*U105,2)</f>
        <v>10.77</v>
      </c>
      <c r="W105" s="225"/>
      <c r="X105" s="225" t="s">
        <v>140</v>
      </c>
      <c r="Y105" s="225" t="s">
        <v>141</v>
      </c>
      <c r="Z105" s="214"/>
      <c r="AA105" s="214"/>
      <c r="AB105" s="214"/>
      <c r="AC105" s="214"/>
      <c r="AD105" s="214"/>
      <c r="AE105" s="214"/>
      <c r="AF105" s="214"/>
      <c r="AG105" s="214" t="s">
        <v>147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2" x14ac:dyDescent="0.2">
      <c r="A106" s="221"/>
      <c r="B106" s="222"/>
      <c r="C106" s="259" t="s">
        <v>267</v>
      </c>
      <c r="D106" s="227"/>
      <c r="E106" s="228">
        <v>49.874400000000001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4"/>
      <c r="AA106" s="214"/>
      <c r="AB106" s="214"/>
      <c r="AC106" s="214"/>
      <c r="AD106" s="214"/>
      <c r="AE106" s="214"/>
      <c r="AF106" s="214"/>
      <c r="AG106" s="214" t="s">
        <v>144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7">
        <v>30</v>
      </c>
      <c r="B107" s="238" t="s">
        <v>268</v>
      </c>
      <c r="C107" s="258" t="s">
        <v>269</v>
      </c>
      <c r="D107" s="239" t="s">
        <v>137</v>
      </c>
      <c r="E107" s="240">
        <v>69.069999999999993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21</v>
      </c>
      <c r="M107" s="242">
        <f>G107*(1+L107/100)</f>
        <v>0</v>
      </c>
      <c r="N107" s="240">
        <v>0.31387999999999999</v>
      </c>
      <c r="O107" s="240">
        <f>ROUND(E107*N107,2)</f>
        <v>21.68</v>
      </c>
      <c r="P107" s="240">
        <v>0</v>
      </c>
      <c r="Q107" s="240">
        <f>ROUND(E107*P107,2)</f>
        <v>0</v>
      </c>
      <c r="R107" s="242" t="s">
        <v>138</v>
      </c>
      <c r="S107" s="242" t="s">
        <v>139</v>
      </c>
      <c r="T107" s="243" t="s">
        <v>139</v>
      </c>
      <c r="U107" s="225">
        <v>1.1439999999999999</v>
      </c>
      <c r="V107" s="225">
        <f>ROUND(E107*U107,2)</f>
        <v>79.02</v>
      </c>
      <c r="W107" s="225"/>
      <c r="X107" s="225" t="s">
        <v>140</v>
      </c>
      <c r="Y107" s="225" t="s">
        <v>141</v>
      </c>
      <c r="Z107" s="214"/>
      <c r="AA107" s="214"/>
      <c r="AB107" s="214"/>
      <c r="AC107" s="214"/>
      <c r="AD107" s="214"/>
      <c r="AE107" s="214"/>
      <c r="AF107" s="214"/>
      <c r="AG107" s="214" t="s">
        <v>142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">
      <c r="A108" s="221"/>
      <c r="B108" s="222"/>
      <c r="C108" s="261" t="s">
        <v>270</v>
      </c>
      <c r="D108" s="252"/>
      <c r="E108" s="252"/>
      <c r="F108" s="252"/>
      <c r="G108" s="252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4"/>
      <c r="AA108" s="214"/>
      <c r="AB108" s="214"/>
      <c r="AC108" s="214"/>
      <c r="AD108" s="214"/>
      <c r="AE108" s="214"/>
      <c r="AF108" s="214"/>
      <c r="AG108" s="214" t="s">
        <v>152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51" t="str">
        <f>C108</f>
        <v>s provedením lože do 50 mm, s vyplněním spár, s dvojím beraněním a se smetením přebytečného materiálu na krajnici</v>
      </c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">
      <c r="A109" s="221"/>
      <c r="B109" s="222"/>
      <c r="C109" s="259" t="s">
        <v>271</v>
      </c>
      <c r="D109" s="227"/>
      <c r="E109" s="228">
        <v>69.069999999999993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4"/>
      <c r="AA109" s="214"/>
      <c r="AB109" s="214"/>
      <c r="AC109" s="214"/>
      <c r="AD109" s="214"/>
      <c r="AE109" s="214"/>
      <c r="AF109" s="214"/>
      <c r="AG109" s="214" t="s">
        <v>144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7">
        <v>31</v>
      </c>
      <c r="B110" s="238" t="s">
        <v>272</v>
      </c>
      <c r="C110" s="258" t="s">
        <v>273</v>
      </c>
      <c r="D110" s="239" t="s">
        <v>150</v>
      </c>
      <c r="E110" s="240">
        <v>20.32</v>
      </c>
      <c r="F110" s="241"/>
      <c r="G110" s="242">
        <f>ROUND(E110*F110,2)</f>
        <v>0</v>
      </c>
      <c r="H110" s="241"/>
      <c r="I110" s="242">
        <f>ROUND(E110*H110,2)</f>
        <v>0</v>
      </c>
      <c r="J110" s="241"/>
      <c r="K110" s="242">
        <f>ROUND(E110*J110,2)</f>
        <v>0</v>
      </c>
      <c r="L110" s="242">
        <v>21</v>
      </c>
      <c r="M110" s="242">
        <f>G110*(1+L110/100)</f>
        <v>0</v>
      </c>
      <c r="N110" s="240">
        <v>0</v>
      </c>
      <c r="O110" s="240">
        <f>ROUND(E110*N110,2)</f>
        <v>0</v>
      </c>
      <c r="P110" s="240">
        <v>0</v>
      </c>
      <c r="Q110" s="240">
        <f>ROUND(E110*P110,2)</f>
        <v>0</v>
      </c>
      <c r="R110" s="242"/>
      <c r="S110" s="242" t="s">
        <v>248</v>
      </c>
      <c r="T110" s="243" t="s">
        <v>249</v>
      </c>
      <c r="U110" s="225">
        <v>0</v>
      </c>
      <c r="V110" s="225">
        <f>ROUND(E110*U110,2)</f>
        <v>0</v>
      </c>
      <c r="W110" s="225"/>
      <c r="X110" s="225" t="s">
        <v>140</v>
      </c>
      <c r="Y110" s="225" t="s">
        <v>141</v>
      </c>
      <c r="Z110" s="214"/>
      <c r="AA110" s="214"/>
      <c r="AB110" s="214"/>
      <c r="AC110" s="214"/>
      <c r="AD110" s="214"/>
      <c r="AE110" s="214"/>
      <c r="AF110" s="214"/>
      <c r="AG110" s="214" t="s">
        <v>147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2" x14ac:dyDescent="0.2">
      <c r="A111" s="221"/>
      <c r="B111" s="222"/>
      <c r="C111" s="259" t="s">
        <v>274</v>
      </c>
      <c r="D111" s="227"/>
      <c r="E111" s="228">
        <v>20.32</v>
      </c>
      <c r="F111" s="225"/>
      <c r="G111" s="22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4"/>
      <c r="AA111" s="214"/>
      <c r="AB111" s="214"/>
      <c r="AC111" s="214"/>
      <c r="AD111" s="214"/>
      <c r="AE111" s="214"/>
      <c r="AF111" s="214"/>
      <c r="AG111" s="214" t="s">
        <v>144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44">
        <v>32</v>
      </c>
      <c r="B112" s="245" t="s">
        <v>275</v>
      </c>
      <c r="C112" s="260" t="s">
        <v>276</v>
      </c>
      <c r="D112" s="246" t="s">
        <v>137</v>
      </c>
      <c r="E112" s="247">
        <v>80</v>
      </c>
      <c r="F112" s="248"/>
      <c r="G112" s="249">
        <f>ROUND(E112*F112,2)</f>
        <v>0</v>
      </c>
      <c r="H112" s="248"/>
      <c r="I112" s="249">
        <f>ROUND(E112*H112,2)</f>
        <v>0</v>
      </c>
      <c r="J112" s="248"/>
      <c r="K112" s="249">
        <f>ROUND(E112*J112,2)</f>
        <v>0</v>
      </c>
      <c r="L112" s="249">
        <v>21</v>
      </c>
      <c r="M112" s="249">
        <f>G112*(1+L112/100)</f>
        <v>0</v>
      </c>
      <c r="N112" s="247">
        <v>0.2</v>
      </c>
      <c r="O112" s="247">
        <f>ROUND(E112*N112,2)</f>
        <v>16</v>
      </c>
      <c r="P112" s="247">
        <v>0</v>
      </c>
      <c r="Q112" s="247">
        <f>ROUND(E112*P112,2)</f>
        <v>0</v>
      </c>
      <c r="R112" s="249" t="s">
        <v>200</v>
      </c>
      <c r="S112" s="249" t="s">
        <v>139</v>
      </c>
      <c r="T112" s="250" t="s">
        <v>139</v>
      </c>
      <c r="U112" s="225">
        <v>0</v>
      </c>
      <c r="V112" s="225">
        <f>ROUND(E112*U112,2)</f>
        <v>0</v>
      </c>
      <c r="W112" s="225"/>
      <c r="X112" s="225" t="s">
        <v>202</v>
      </c>
      <c r="Y112" s="225" t="s">
        <v>141</v>
      </c>
      <c r="Z112" s="214"/>
      <c r="AA112" s="214"/>
      <c r="AB112" s="214"/>
      <c r="AC112" s="214"/>
      <c r="AD112" s="214"/>
      <c r="AE112" s="214"/>
      <c r="AF112" s="214"/>
      <c r="AG112" s="214" t="s">
        <v>203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x14ac:dyDescent="0.2">
      <c r="A113" s="230" t="s">
        <v>133</v>
      </c>
      <c r="B113" s="231" t="s">
        <v>85</v>
      </c>
      <c r="C113" s="257" t="s">
        <v>86</v>
      </c>
      <c r="D113" s="232"/>
      <c r="E113" s="233"/>
      <c r="F113" s="234"/>
      <c r="G113" s="234">
        <f>SUMIF(AG114:AG116,"&lt;&gt;NOR",G114:G116)</f>
        <v>0</v>
      </c>
      <c r="H113" s="234"/>
      <c r="I113" s="234">
        <f>SUM(I114:I116)</f>
        <v>0</v>
      </c>
      <c r="J113" s="234"/>
      <c r="K113" s="234">
        <f>SUM(K114:K116)</f>
        <v>0</v>
      </c>
      <c r="L113" s="234"/>
      <c r="M113" s="234">
        <f>SUM(M114:M116)</f>
        <v>0</v>
      </c>
      <c r="N113" s="233"/>
      <c r="O113" s="233">
        <f>SUM(O114:O116)</f>
        <v>0</v>
      </c>
      <c r="P113" s="233"/>
      <c r="Q113" s="233">
        <f>SUM(Q114:Q116)</f>
        <v>0</v>
      </c>
      <c r="R113" s="234"/>
      <c r="S113" s="234"/>
      <c r="T113" s="235"/>
      <c r="U113" s="229"/>
      <c r="V113" s="229">
        <f>SUM(V114:V116)</f>
        <v>0</v>
      </c>
      <c r="W113" s="229"/>
      <c r="X113" s="229"/>
      <c r="Y113" s="229"/>
      <c r="AG113" t="s">
        <v>134</v>
      </c>
    </row>
    <row r="114" spans="1:60" outlineLevel="1" x14ac:dyDescent="0.2">
      <c r="A114" s="244">
        <v>33</v>
      </c>
      <c r="B114" s="245" t="s">
        <v>277</v>
      </c>
      <c r="C114" s="260" t="s">
        <v>278</v>
      </c>
      <c r="D114" s="246" t="s">
        <v>279</v>
      </c>
      <c r="E114" s="247">
        <v>1</v>
      </c>
      <c r="F114" s="248"/>
      <c r="G114" s="249">
        <f>ROUND(E114*F114,2)</f>
        <v>0</v>
      </c>
      <c r="H114" s="248"/>
      <c r="I114" s="249">
        <f>ROUND(E114*H114,2)</f>
        <v>0</v>
      </c>
      <c r="J114" s="248"/>
      <c r="K114" s="249">
        <f>ROUND(E114*J114,2)</f>
        <v>0</v>
      </c>
      <c r="L114" s="249">
        <v>21</v>
      </c>
      <c r="M114" s="249">
        <f>G114*(1+L114/100)</f>
        <v>0</v>
      </c>
      <c r="N114" s="247">
        <v>0</v>
      </c>
      <c r="O114" s="247">
        <f>ROUND(E114*N114,2)</f>
        <v>0</v>
      </c>
      <c r="P114" s="247">
        <v>0</v>
      </c>
      <c r="Q114" s="247">
        <f>ROUND(E114*P114,2)</f>
        <v>0</v>
      </c>
      <c r="R114" s="249"/>
      <c r="S114" s="249" t="s">
        <v>248</v>
      </c>
      <c r="T114" s="250" t="s">
        <v>249</v>
      </c>
      <c r="U114" s="225">
        <v>0</v>
      </c>
      <c r="V114" s="225">
        <f>ROUND(E114*U114,2)</f>
        <v>0</v>
      </c>
      <c r="W114" s="225"/>
      <c r="X114" s="225" t="s">
        <v>140</v>
      </c>
      <c r="Y114" s="225" t="s">
        <v>141</v>
      </c>
      <c r="Z114" s="214"/>
      <c r="AA114" s="214"/>
      <c r="AB114" s="214"/>
      <c r="AC114" s="214"/>
      <c r="AD114" s="214"/>
      <c r="AE114" s="214"/>
      <c r="AF114" s="214"/>
      <c r="AG114" s="214" t="s">
        <v>147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44">
        <v>34</v>
      </c>
      <c r="B115" s="245" t="s">
        <v>280</v>
      </c>
      <c r="C115" s="260" t="s">
        <v>281</v>
      </c>
      <c r="D115" s="246" t="s">
        <v>279</v>
      </c>
      <c r="E115" s="247">
        <v>1</v>
      </c>
      <c r="F115" s="248"/>
      <c r="G115" s="249">
        <f>ROUND(E115*F115,2)</f>
        <v>0</v>
      </c>
      <c r="H115" s="248"/>
      <c r="I115" s="249">
        <f>ROUND(E115*H115,2)</f>
        <v>0</v>
      </c>
      <c r="J115" s="248"/>
      <c r="K115" s="249">
        <f>ROUND(E115*J115,2)</f>
        <v>0</v>
      </c>
      <c r="L115" s="249">
        <v>21</v>
      </c>
      <c r="M115" s="249">
        <f>G115*(1+L115/100)</f>
        <v>0</v>
      </c>
      <c r="N115" s="247">
        <v>0</v>
      </c>
      <c r="O115" s="247">
        <f>ROUND(E115*N115,2)</f>
        <v>0</v>
      </c>
      <c r="P115" s="247">
        <v>0</v>
      </c>
      <c r="Q115" s="247">
        <f>ROUND(E115*P115,2)</f>
        <v>0</v>
      </c>
      <c r="R115" s="249"/>
      <c r="S115" s="249" t="s">
        <v>248</v>
      </c>
      <c r="T115" s="250" t="s">
        <v>249</v>
      </c>
      <c r="U115" s="225">
        <v>0</v>
      </c>
      <c r="V115" s="225">
        <f>ROUND(E115*U115,2)</f>
        <v>0</v>
      </c>
      <c r="W115" s="225"/>
      <c r="X115" s="225" t="s">
        <v>140</v>
      </c>
      <c r="Y115" s="225" t="s">
        <v>141</v>
      </c>
      <c r="Z115" s="214"/>
      <c r="AA115" s="214"/>
      <c r="AB115" s="214"/>
      <c r="AC115" s="214"/>
      <c r="AD115" s="214"/>
      <c r="AE115" s="214"/>
      <c r="AF115" s="214"/>
      <c r="AG115" s="214" t="s">
        <v>147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44">
        <v>35</v>
      </c>
      <c r="B116" s="245" t="s">
        <v>282</v>
      </c>
      <c r="C116" s="260" t="s">
        <v>283</v>
      </c>
      <c r="D116" s="246" t="s">
        <v>279</v>
      </c>
      <c r="E116" s="247">
        <v>1</v>
      </c>
      <c r="F116" s="248"/>
      <c r="G116" s="249">
        <f>ROUND(E116*F116,2)</f>
        <v>0</v>
      </c>
      <c r="H116" s="248"/>
      <c r="I116" s="249">
        <f>ROUND(E116*H116,2)</f>
        <v>0</v>
      </c>
      <c r="J116" s="248"/>
      <c r="K116" s="249">
        <f>ROUND(E116*J116,2)</f>
        <v>0</v>
      </c>
      <c r="L116" s="249">
        <v>21</v>
      </c>
      <c r="M116" s="249">
        <f>G116*(1+L116/100)</f>
        <v>0</v>
      </c>
      <c r="N116" s="247">
        <v>0</v>
      </c>
      <c r="O116" s="247">
        <f>ROUND(E116*N116,2)</f>
        <v>0</v>
      </c>
      <c r="P116" s="247">
        <v>0</v>
      </c>
      <c r="Q116" s="247">
        <f>ROUND(E116*P116,2)</f>
        <v>0</v>
      </c>
      <c r="R116" s="249"/>
      <c r="S116" s="249" t="s">
        <v>248</v>
      </c>
      <c r="T116" s="250" t="s">
        <v>249</v>
      </c>
      <c r="U116" s="225">
        <v>0</v>
      </c>
      <c r="V116" s="225">
        <f>ROUND(E116*U116,2)</f>
        <v>0</v>
      </c>
      <c r="W116" s="225"/>
      <c r="X116" s="225" t="s">
        <v>140</v>
      </c>
      <c r="Y116" s="225" t="s">
        <v>141</v>
      </c>
      <c r="Z116" s="214"/>
      <c r="AA116" s="214"/>
      <c r="AB116" s="214"/>
      <c r="AC116" s="214"/>
      <c r="AD116" s="214"/>
      <c r="AE116" s="214"/>
      <c r="AF116" s="214"/>
      <c r="AG116" s="214" t="s">
        <v>147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x14ac:dyDescent="0.2">
      <c r="A117" s="230" t="s">
        <v>133</v>
      </c>
      <c r="B117" s="231" t="s">
        <v>87</v>
      </c>
      <c r="C117" s="257" t="s">
        <v>88</v>
      </c>
      <c r="D117" s="232"/>
      <c r="E117" s="233"/>
      <c r="F117" s="234"/>
      <c r="G117" s="234">
        <f>SUMIF(AG118:AG120,"&lt;&gt;NOR",G118:G120)</f>
        <v>0</v>
      </c>
      <c r="H117" s="234"/>
      <c r="I117" s="234">
        <f>SUM(I118:I120)</f>
        <v>0</v>
      </c>
      <c r="J117" s="234"/>
      <c r="K117" s="234">
        <f>SUM(K118:K120)</f>
        <v>0</v>
      </c>
      <c r="L117" s="234"/>
      <c r="M117" s="234">
        <f>SUM(M118:M120)</f>
        <v>0</v>
      </c>
      <c r="N117" s="233"/>
      <c r="O117" s="233">
        <f>SUM(O118:O120)</f>
        <v>0</v>
      </c>
      <c r="P117" s="233"/>
      <c r="Q117" s="233">
        <f>SUM(Q118:Q120)</f>
        <v>0</v>
      </c>
      <c r="R117" s="234"/>
      <c r="S117" s="234"/>
      <c r="T117" s="235"/>
      <c r="U117" s="229"/>
      <c r="V117" s="229">
        <f>SUM(V118:V120)</f>
        <v>2.48</v>
      </c>
      <c r="W117" s="229"/>
      <c r="X117" s="229"/>
      <c r="Y117" s="229"/>
      <c r="AG117" t="s">
        <v>134</v>
      </c>
    </row>
    <row r="118" spans="1:60" outlineLevel="1" x14ac:dyDescent="0.2">
      <c r="A118" s="237">
        <v>36</v>
      </c>
      <c r="B118" s="238" t="s">
        <v>284</v>
      </c>
      <c r="C118" s="258" t="s">
        <v>285</v>
      </c>
      <c r="D118" s="239" t="s">
        <v>150</v>
      </c>
      <c r="E118" s="240">
        <v>22.381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21</v>
      </c>
      <c r="M118" s="242">
        <f>G118*(1+L118/100)</f>
        <v>0</v>
      </c>
      <c r="N118" s="240">
        <v>0</v>
      </c>
      <c r="O118" s="240">
        <f>ROUND(E118*N118,2)</f>
        <v>0</v>
      </c>
      <c r="P118" s="240">
        <v>0</v>
      </c>
      <c r="Q118" s="240">
        <f>ROUND(E118*P118,2)</f>
        <v>0</v>
      </c>
      <c r="R118" s="242" t="s">
        <v>138</v>
      </c>
      <c r="S118" s="242" t="s">
        <v>139</v>
      </c>
      <c r="T118" s="243" t="s">
        <v>139</v>
      </c>
      <c r="U118" s="225">
        <v>0.111</v>
      </c>
      <c r="V118" s="225">
        <f>ROUND(E118*U118,2)</f>
        <v>2.48</v>
      </c>
      <c r="W118" s="225"/>
      <c r="X118" s="225" t="s">
        <v>140</v>
      </c>
      <c r="Y118" s="225" t="s">
        <v>141</v>
      </c>
      <c r="Z118" s="214"/>
      <c r="AA118" s="214"/>
      <c r="AB118" s="214"/>
      <c r="AC118" s="214"/>
      <c r="AD118" s="214"/>
      <c r="AE118" s="214"/>
      <c r="AF118" s="214"/>
      <c r="AG118" s="214" t="s">
        <v>147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2" x14ac:dyDescent="0.2">
      <c r="A119" s="221"/>
      <c r="B119" s="222"/>
      <c r="C119" s="261" t="s">
        <v>286</v>
      </c>
      <c r="D119" s="252"/>
      <c r="E119" s="252"/>
      <c r="F119" s="252"/>
      <c r="G119" s="252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4"/>
      <c r="AA119" s="214"/>
      <c r="AB119" s="214"/>
      <c r="AC119" s="214"/>
      <c r="AD119" s="214"/>
      <c r="AE119" s="214"/>
      <c r="AF119" s="214"/>
      <c r="AG119" s="214" t="s">
        <v>152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2" x14ac:dyDescent="0.2">
      <c r="A120" s="221"/>
      <c r="B120" s="222"/>
      <c r="C120" s="259" t="s">
        <v>287</v>
      </c>
      <c r="D120" s="227"/>
      <c r="E120" s="228">
        <v>22.381</v>
      </c>
      <c r="F120" s="225"/>
      <c r="G120" s="22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4"/>
      <c r="AA120" s="214"/>
      <c r="AB120" s="214"/>
      <c r="AC120" s="214"/>
      <c r="AD120" s="214"/>
      <c r="AE120" s="214"/>
      <c r="AF120" s="214"/>
      <c r="AG120" s="214" t="s">
        <v>144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x14ac:dyDescent="0.2">
      <c r="A121" s="230" t="s">
        <v>133</v>
      </c>
      <c r="B121" s="231" t="s">
        <v>89</v>
      </c>
      <c r="C121" s="257" t="s">
        <v>90</v>
      </c>
      <c r="D121" s="232"/>
      <c r="E121" s="233"/>
      <c r="F121" s="234"/>
      <c r="G121" s="234">
        <f>SUMIF(AG122:AG122,"&lt;&gt;NOR",G122:G122)</f>
        <v>0</v>
      </c>
      <c r="H121" s="234"/>
      <c r="I121" s="234">
        <f>SUM(I122:I122)</f>
        <v>0</v>
      </c>
      <c r="J121" s="234"/>
      <c r="K121" s="234">
        <f>SUM(K122:K122)</f>
        <v>0</v>
      </c>
      <c r="L121" s="234"/>
      <c r="M121" s="234">
        <f>SUM(M122:M122)</f>
        <v>0</v>
      </c>
      <c r="N121" s="233"/>
      <c r="O121" s="233">
        <f>SUM(O122:O122)</f>
        <v>0</v>
      </c>
      <c r="P121" s="233"/>
      <c r="Q121" s="233">
        <f>SUM(Q122:Q122)</f>
        <v>0</v>
      </c>
      <c r="R121" s="234"/>
      <c r="S121" s="234"/>
      <c r="T121" s="235"/>
      <c r="U121" s="229"/>
      <c r="V121" s="229">
        <f>SUM(V122:V122)</f>
        <v>0</v>
      </c>
      <c r="W121" s="229"/>
      <c r="X121" s="229"/>
      <c r="Y121" s="229"/>
      <c r="AG121" t="s">
        <v>134</v>
      </c>
    </row>
    <row r="122" spans="1:60" outlineLevel="1" x14ac:dyDescent="0.2">
      <c r="A122" s="244">
        <v>37</v>
      </c>
      <c r="B122" s="245" t="s">
        <v>288</v>
      </c>
      <c r="C122" s="260" t="s">
        <v>289</v>
      </c>
      <c r="D122" s="246" t="s">
        <v>290</v>
      </c>
      <c r="E122" s="247">
        <v>1</v>
      </c>
      <c r="F122" s="248"/>
      <c r="G122" s="249">
        <f>ROUND(E122*F122,2)</f>
        <v>0</v>
      </c>
      <c r="H122" s="248"/>
      <c r="I122" s="249">
        <f>ROUND(E122*H122,2)</f>
        <v>0</v>
      </c>
      <c r="J122" s="248"/>
      <c r="K122" s="249">
        <f>ROUND(E122*J122,2)</f>
        <v>0</v>
      </c>
      <c r="L122" s="249">
        <v>21</v>
      </c>
      <c r="M122" s="249">
        <f>G122*(1+L122/100)</f>
        <v>0</v>
      </c>
      <c r="N122" s="247">
        <v>0</v>
      </c>
      <c r="O122" s="247">
        <f>ROUND(E122*N122,2)</f>
        <v>0</v>
      </c>
      <c r="P122" s="247">
        <v>0</v>
      </c>
      <c r="Q122" s="247">
        <f>ROUND(E122*P122,2)</f>
        <v>0</v>
      </c>
      <c r="R122" s="249"/>
      <c r="S122" s="249" t="s">
        <v>248</v>
      </c>
      <c r="T122" s="250" t="s">
        <v>249</v>
      </c>
      <c r="U122" s="225">
        <v>0</v>
      </c>
      <c r="V122" s="225">
        <f>ROUND(E122*U122,2)</f>
        <v>0</v>
      </c>
      <c r="W122" s="225"/>
      <c r="X122" s="225" t="s">
        <v>140</v>
      </c>
      <c r="Y122" s="225" t="s">
        <v>141</v>
      </c>
      <c r="Z122" s="214"/>
      <c r="AA122" s="214"/>
      <c r="AB122" s="214"/>
      <c r="AC122" s="214"/>
      <c r="AD122" s="214"/>
      <c r="AE122" s="214"/>
      <c r="AF122" s="214"/>
      <c r="AG122" s="214" t="s">
        <v>147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x14ac:dyDescent="0.2">
      <c r="A123" s="230" t="s">
        <v>133</v>
      </c>
      <c r="B123" s="231" t="s">
        <v>91</v>
      </c>
      <c r="C123" s="257" t="s">
        <v>92</v>
      </c>
      <c r="D123" s="232"/>
      <c r="E123" s="233"/>
      <c r="F123" s="234"/>
      <c r="G123" s="234">
        <f>SUMIF(AG124:AG125,"&lt;&gt;NOR",G124:G125)</f>
        <v>0</v>
      </c>
      <c r="H123" s="234"/>
      <c r="I123" s="234">
        <f>SUM(I124:I125)</f>
        <v>0</v>
      </c>
      <c r="J123" s="234"/>
      <c r="K123" s="234">
        <f>SUM(K124:K125)</f>
        <v>0</v>
      </c>
      <c r="L123" s="234"/>
      <c r="M123" s="234">
        <f>SUM(M124:M125)</f>
        <v>0</v>
      </c>
      <c r="N123" s="233"/>
      <c r="O123" s="233">
        <f>SUM(O124:O125)</f>
        <v>0.5</v>
      </c>
      <c r="P123" s="233"/>
      <c r="Q123" s="233">
        <f>SUM(Q124:Q125)</f>
        <v>0.5</v>
      </c>
      <c r="R123" s="234"/>
      <c r="S123" s="234"/>
      <c r="T123" s="235"/>
      <c r="U123" s="229"/>
      <c r="V123" s="229">
        <f>SUM(V124:V125)</f>
        <v>9.34</v>
      </c>
      <c r="W123" s="229"/>
      <c r="X123" s="229"/>
      <c r="Y123" s="229"/>
      <c r="AG123" t="s">
        <v>134</v>
      </c>
    </row>
    <row r="124" spans="1:60" ht="33.75" outlineLevel="1" x14ac:dyDescent="0.2">
      <c r="A124" s="244">
        <v>38</v>
      </c>
      <c r="B124" s="245" t="s">
        <v>291</v>
      </c>
      <c r="C124" s="260" t="s">
        <v>292</v>
      </c>
      <c r="D124" s="246" t="s">
        <v>137</v>
      </c>
      <c r="E124" s="247">
        <v>67.17</v>
      </c>
      <c r="F124" s="248"/>
      <c r="G124" s="249">
        <f>ROUND(E124*F124,2)</f>
        <v>0</v>
      </c>
      <c r="H124" s="248"/>
      <c r="I124" s="249">
        <f>ROUND(E124*H124,2)</f>
        <v>0</v>
      </c>
      <c r="J124" s="248"/>
      <c r="K124" s="249">
        <f>ROUND(E124*J124,2)</f>
        <v>0</v>
      </c>
      <c r="L124" s="249">
        <v>21</v>
      </c>
      <c r="M124" s="249">
        <f>G124*(1+L124/100)</f>
        <v>0</v>
      </c>
      <c r="N124" s="247">
        <v>0</v>
      </c>
      <c r="O124" s="247">
        <f>ROUND(E124*N124,2)</f>
        <v>0</v>
      </c>
      <c r="P124" s="247">
        <v>0</v>
      </c>
      <c r="Q124" s="247">
        <f>ROUND(E124*P124,2)</f>
        <v>0</v>
      </c>
      <c r="R124" s="249" t="s">
        <v>211</v>
      </c>
      <c r="S124" s="249" t="s">
        <v>139</v>
      </c>
      <c r="T124" s="250" t="s">
        <v>293</v>
      </c>
      <c r="U124" s="225">
        <v>0.13900000000000001</v>
      </c>
      <c r="V124" s="225">
        <f>ROUND(E124*U124,2)</f>
        <v>9.34</v>
      </c>
      <c r="W124" s="225"/>
      <c r="X124" s="225" t="s">
        <v>140</v>
      </c>
      <c r="Y124" s="225" t="s">
        <v>141</v>
      </c>
      <c r="Z124" s="214"/>
      <c r="AA124" s="214"/>
      <c r="AB124" s="214"/>
      <c r="AC124" s="214"/>
      <c r="AD124" s="214"/>
      <c r="AE124" s="214"/>
      <c r="AF124" s="214"/>
      <c r="AG124" s="214" t="s">
        <v>147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44">
        <v>39</v>
      </c>
      <c r="B125" s="245" t="s">
        <v>294</v>
      </c>
      <c r="C125" s="260" t="s">
        <v>295</v>
      </c>
      <c r="D125" s="246" t="s">
        <v>279</v>
      </c>
      <c r="E125" s="247">
        <v>1</v>
      </c>
      <c r="F125" s="248"/>
      <c r="G125" s="249">
        <f>ROUND(E125*F125,2)</f>
        <v>0</v>
      </c>
      <c r="H125" s="248"/>
      <c r="I125" s="249">
        <f>ROUND(E125*H125,2)</f>
        <v>0</v>
      </c>
      <c r="J125" s="248"/>
      <c r="K125" s="249">
        <f>ROUND(E125*J125,2)</f>
        <v>0</v>
      </c>
      <c r="L125" s="249">
        <v>21</v>
      </c>
      <c r="M125" s="249">
        <f>G125*(1+L125/100)</f>
        <v>0</v>
      </c>
      <c r="N125" s="247">
        <v>0.5</v>
      </c>
      <c r="O125" s="247">
        <f>ROUND(E125*N125,2)</f>
        <v>0.5</v>
      </c>
      <c r="P125" s="247">
        <v>0.5</v>
      </c>
      <c r="Q125" s="247">
        <f>ROUND(E125*P125,2)</f>
        <v>0.5</v>
      </c>
      <c r="R125" s="249"/>
      <c r="S125" s="249" t="s">
        <v>248</v>
      </c>
      <c r="T125" s="250" t="s">
        <v>249</v>
      </c>
      <c r="U125" s="225">
        <v>0</v>
      </c>
      <c r="V125" s="225">
        <f>ROUND(E125*U125,2)</f>
        <v>0</v>
      </c>
      <c r="W125" s="225"/>
      <c r="X125" s="225" t="s">
        <v>140</v>
      </c>
      <c r="Y125" s="225" t="s">
        <v>141</v>
      </c>
      <c r="Z125" s="214"/>
      <c r="AA125" s="214"/>
      <c r="AB125" s="214"/>
      <c r="AC125" s="214"/>
      <c r="AD125" s="214"/>
      <c r="AE125" s="214"/>
      <c r="AF125" s="214"/>
      <c r="AG125" s="214" t="s">
        <v>147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x14ac:dyDescent="0.2">
      <c r="A126" s="230" t="s">
        <v>133</v>
      </c>
      <c r="B126" s="231" t="s">
        <v>93</v>
      </c>
      <c r="C126" s="257" t="s">
        <v>94</v>
      </c>
      <c r="D126" s="232"/>
      <c r="E126" s="233"/>
      <c r="F126" s="234"/>
      <c r="G126" s="234">
        <f>SUMIF(AG127:AG128,"&lt;&gt;NOR",G127:G128)</f>
        <v>0</v>
      </c>
      <c r="H126" s="234"/>
      <c r="I126" s="234">
        <f>SUM(I127:I128)</f>
        <v>0</v>
      </c>
      <c r="J126" s="234"/>
      <c r="K126" s="234">
        <f>SUM(K127:K128)</f>
        <v>0</v>
      </c>
      <c r="L126" s="234"/>
      <c r="M126" s="234">
        <f>SUM(M127:M128)</f>
        <v>0</v>
      </c>
      <c r="N126" s="233"/>
      <c r="O126" s="233">
        <f>SUM(O127:O128)</f>
        <v>0</v>
      </c>
      <c r="P126" s="233"/>
      <c r="Q126" s="233">
        <f>SUM(Q127:Q128)</f>
        <v>0</v>
      </c>
      <c r="R126" s="234"/>
      <c r="S126" s="234"/>
      <c r="T126" s="235"/>
      <c r="U126" s="229"/>
      <c r="V126" s="229">
        <f>SUM(V127:V128)</f>
        <v>237.62</v>
      </c>
      <c r="W126" s="229"/>
      <c r="X126" s="229"/>
      <c r="Y126" s="229"/>
      <c r="AG126" t="s">
        <v>134</v>
      </c>
    </row>
    <row r="127" spans="1:60" outlineLevel="1" x14ac:dyDescent="0.2">
      <c r="A127" s="237">
        <v>40</v>
      </c>
      <c r="B127" s="238" t="s">
        <v>296</v>
      </c>
      <c r="C127" s="258" t="s">
        <v>297</v>
      </c>
      <c r="D127" s="239" t="s">
        <v>199</v>
      </c>
      <c r="E127" s="240">
        <v>278.89170999999999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21</v>
      </c>
      <c r="M127" s="242">
        <f>G127*(1+L127/100)</f>
        <v>0</v>
      </c>
      <c r="N127" s="240">
        <v>0</v>
      </c>
      <c r="O127" s="240">
        <f>ROUND(E127*N127,2)</f>
        <v>0</v>
      </c>
      <c r="P127" s="240">
        <v>0</v>
      </c>
      <c r="Q127" s="240">
        <f>ROUND(E127*P127,2)</f>
        <v>0</v>
      </c>
      <c r="R127" s="242" t="s">
        <v>211</v>
      </c>
      <c r="S127" s="242" t="s">
        <v>139</v>
      </c>
      <c r="T127" s="243" t="s">
        <v>293</v>
      </c>
      <c r="U127" s="225">
        <v>0.85199999999999998</v>
      </c>
      <c r="V127" s="225">
        <f>ROUND(E127*U127,2)</f>
        <v>237.62</v>
      </c>
      <c r="W127" s="225"/>
      <c r="X127" s="225" t="s">
        <v>298</v>
      </c>
      <c r="Y127" s="225" t="s">
        <v>141</v>
      </c>
      <c r="Z127" s="214"/>
      <c r="AA127" s="214"/>
      <c r="AB127" s="214"/>
      <c r="AC127" s="214"/>
      <c r="AD127" s="214"/>
      <c r="AE127" s="214"/>
      <c r="AF127" s="214"/>
      <c r="AG127" s="214" t="s">
        <v>299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ht="22.5" outlineLevel="2" x14ac:dyDescent="0.2">
      <c r="A128" s="221"/>
      <c r="B128" s="222"/>
      <c r="C128" s="261" t="s">
        <v>300</v>
      </c>
      <c r="D128" s="252"/>
      <c r="E128" s="252"/>
      <c r="F128" s="252"/>
      <c r="G128" s="252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4"/>
      <c r="AA128" s="214"/>
      <c r="AB128" s="214"/>
      <c r="AC128" s="214"/>
      <c r="AD128" s="214"/>
      <c r="AE128" s="214"/>
      <c r="AF128" s="214"/>
      <c r="AG128" s="214" t="s">
        <v>152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51" t="str">
        <f>C128</f>
        <v>přesun hmot pro budovy občanské výstavby (JKSO 801), budovy pro bydlení (JKSO 803) budovy pro výrobu a služby (JKSO 812) s nosnou svislou konstrukcí zděnou z cihel nebo tvárnic nebo kovovou</v>
      </c>
      <c r="BB128" s="214"/>
      <c r="BC128" s="214"/>
      <c r="BD128" s="214"/>
      <c r="BE128" s="214"/>
      <c r="BF128" s="214"/>
      <c r="BG128" s="214"/>
      <c r="BH128" s="214"/>
    </row>
    <row r="129" spans="1:60" x14ac:dyDescent="0.2">
      <c r="A129" s="230" t="s">
        <v>133</v>
      </c>
      <c r="B129" s="231" t="s">
        <v>95</v>
      </c>
      <c r="C129" s="257" t="s">
        <v>96</v>
      </c>
      <c r="D129" s="232"/>
      <c r="E129" s="233"/>
      <c r="F129" s="234"/>
      <c r="G129" s="234">
        <f>SUMIF(AG130:AG149,"&lt;&gt;NOR",G130:G149)</f>
        <v>0</v>
      </c>
      <c r="H129" s="234"/>
      <c r="I129" s="234">
        <f>SUM(I130:I149)</f>
        <v>0</v>
      </c>
      <c r="J129" s="234"/>
      <c r="K129" s="234">
        <f>SUM(K130:K149)</f>
        <v>0</v>
      </c>
      <c r="L129" s="234"/>
      <c r="M129" s="234">
        <f>SUM(M130:M149)</f>
        <v>0</v>
      </c>
      <c r="N129" s="233"/>
      <c r="O129" s="233">
        <f>SUM(O130:O149)</f>
        <v>0</v>
      </c>
      <c r="P129" s="233"/>
      <c r="Q129" s="233">
        <f>SUM(Q130:Q149)</f>
        <v>0</v>
      </c>
      <c r="R129" s="234"/>
      <c r="S129" s="234"/>
      <c r="T129" s="235"/>
      <c r="U129" s="229"/>
      <c r="V129" s="229">
        <f>SUM(V130:V149)</f>
        <v>0</v>
      </c>
      <c r="W129" s="229"/>
      <c r="X129" s="229"/>
      <c r="Y129" s="229"/>
      <c r="AG129" t="s">
        <v>134</v>
      </c>
    </row>
    <row r="130" spans="1:60" outlineLevel="1" x14ac:dyDescent="0.2">
      <c r="A130" s="244">
        <v>41</v>
      </c>
      <c r="B130" s="245" t="s">
        <v>301</v>
      </c>
      <c r="C130" s="260" t="s">
        <v>302</v>
      </c>
      <c r="D130" s="246" t="s">
        <v>290</v>
      </c>
      <c r="E130" s="247">
        <v>2</v>
      </c>
      <c r="F130" s="248"/>
      <c r="G130" s="249">
        <f>ROUND(E130*F130,2)</f>
        <v>0</v>
      </c>
      <c r="H130" s="248"/>
      <c r="I130" s="249">
        <f>ROUND(E130*H130,2)</f>
        <v>0</v>
      </c>
      <c r="J130" s="248"/>
      <c r="K130" s="249">
        <f>ROUND(E130*J130,2)</f>
        <v>0</v>
      </c>
      <c r="L130" s="249">
        <v>21</v>
      </c>
      <c r="M130" s="249">
        <f>G130*(1+L130/100)</f>
        <v>0</v>
      </c>
      <c r="N130" s="247">
        <v>0</v>
      </c>
      <c r="O130" s="247">
        <f>ROUND(E130*N130,2)</f>
        <v>0</v>
      </c>
      <c r="P130" s="247">
        <v>0</v>
      </c>
      <c r="Q130" s="247">
        <f>ROUND(E130*P130,2)</f>
        <v>0</v>
      </c>
      <c r="R130" s="249"/>
      <c r="S130" s="249" t="s">
        <v>248</v>
      </c>
      <c r="T130" s="250" t="s">
        <v>249</v>
      </c>
      <c r="U130" s="225">
        <v>0</v>
      </c>
      <c r="V130" s="225">
        <f>ROUND(E130*U130,2)</f>
        <v>0</v>
      </c>
      <c r="W130" s="225"/>
      <c r="X130" s="225" t="s">
        <v>140</v>
      </c>
      <c r="Y130" s="225" t="s">
        <v>141</v>
      </c>
      <c r="Z130" s="214"/>
      <c r="AA130" s="214"/>
      <c r="AB130" s="214"/>
      <c r="AC130" s="214"/>
      <c r="AD130" s="214"/>
      <c r="AE130" s="214"/>
      <c r="AF130" s="214"/>
      <c r="AG130" s="214" t="s">
        <v>142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44">
        <v>42</v>
      </c>
      <c r="B131" s="245" t="s">
        <v>303</v>
      </c>
      <c r="C131" s="260" t="s">
        <v>304</v>
      </c>
      <c r="D131" s="246" t="s">
        <v>290</v>
      </c>
      <c r="E131" s="247">
        <v>1</v>
      </c>
      <c r="F131" s="248"/>
      <c r="G131" s="249">
        <f>ROUND(E131*F131,2)</f>
        <v>0</v>
      </c>
      <c r="H131" s="248"/>
      <c r="I131" s="249">
        <f>ROUND(E131*H131,2)</f>
        <v>0</v>
      </c>
      <c r="J131" s="248"/>
      <c r="K131" s="249">
        <f>ROUND(E131*J131,2)</f>
        <v>0</v>
      </c>
      <c r="L131" s="249">
        <v>21</v>
      </c>
      <c r="M131" s="249">
        <f>G131*(1+L131/100)</f>
        <v>0</v>
      </c>
      <c r="N131" s="247">
        <v>0</v>
      </c>
      <c r="O131" s="247">
        <f>ROUND(E131*N131,2)</f>
        <v>0</v>
      </c>
      <c r="P131" s="247">
        <v>0</v>
      </c>
      <c r="Q131" s="247">
        <f>ROUND(E131*P131,2)</f>
        <v>0</v>
      </c>
      <c r="R131" s="249"/>
      <c r="S131" s="249" t="s">
        <v>248</v>
      </c>
      <c r="T131" s="250" t="s">
        <v>249</v>
      </c>
      <c r="U131" s="225">
        <v>0</v>
      </c>
      <c r="V131" s="225">
        <f>ROUND(E131*U131,2)</f>
        <v>0</v>
      </c>
      <c r="W131" s="225"/>
      <c r="X131" s="225" t="s">
        <v>140</v>
      </c>
      <c r="Y131" s="225" t="s">
        <v>141</v>
      </c>
      <c r="Z131" s="214"/>
      <c r="AA131" s="214"/>
      <c r="AB131" s="214"/>
      <c r="AC131" s="214"/>
      <c r="AD131" s="214"/>
      <c r="AE131" s="214"/>
      <c r="AF131" s="214"/>
      <c r="AG131" s="214" t="s">
        <v>142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44">
        <v>43</v>
      </c>
      <c r="B132" s="245" t="s">
        <v>305</v>
      </c>
      <c r="C132" s="260" t="s">
        <v>306</v>
      </c>
      <c r="D132" s="246" t="s">
        <v>290</v>
      </c>
      <c r="E132" s="247">
        <v>1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21</v>
      </c>
      <c r="M132" s="249">
        <f>G132*(1+L132/100)</f>
        <v>0</v>
      </c>
      <c r="N132" s="247">
        <v>0</v>
      </c>
      <c r="O132" s="247">
        <f>ROUND(E132*N132,2)</f>
        <v>0</v>
      </c>
      <c r="P132" s="247">
        <v>0</v>
      </c>
      <c r="Q132" s="247">
        <f>ROUND(E132*P132,2)</f>
        <v>0</v>
      </c>
      <c r="R132" s="249"/>
      <c r="S132" s="249" t="s">
        <v>248</v>
      </c>
      <c r="T132" s="250" t="s">
        <v>249</v>
      </c>
      <c r="U132" s="225">
        <v>0</v>
      </c>
      <c r="V132" s="225">
        <f>ROUND(E132*U132,2)</f>
        <v>0</v>
      </c>
      <c r="W132" s="225"/>
      <c r="X132" s="225" t="s">
        <v>140</v>
      </c>
      <c r="Y132" s="225" t="s">
        <v>141</v>
      </c>
      <c r="Z132" s="214"/>
      <c r="AA132" s="214"/>
      <c r="AB132" s="214"/>
      <c r="AC132" s="214"/>
      <c r="AD132" s="214"/>
      <c r="AE132" s="214"/>
      <c r="AF132" s="214"/>
      <c r="AG132" s="214" t="s">
        <v>142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44">
        <v>44</v>
      </c>
      <c r="B133" s="245" t="s">
        <v>307</v>
      </c>
      <c r="C133" s="260" t="s">
        <v>308</v>
      </c>
      <c r="D133" s="246" t="s">
        <v>290</v>
      </c>
      <c r="E133" s="247">
        <v>1</v>
      </c>
      <c r="F133" s="248"/>
      <c r="G133" s="249">
        <f>ROUND(E133*F133,2)</f>
        <v>0</v>
      </c>
      <c r="H133" s="248"/>
      <c r="I133" s="249">
        <f>ROUND(E133*H133,2)</f>
        <v>0</v>
      </c>
      <c r="J133" s="248"/>
      <c r="K133" s="249">
        <f>ROUND(E133*J133,2)</f>
        <v>0</v>
      </c>
      <c r="L133" s="249">
        <v>21</v>
      </c>
      <c r="M133" s="249">
        <f>G133*(1+L133/100)</f>
        <v>0</v>
      </c>
      <c r="N133" s="247">
        <v>0</v>
      </c>
      <c r="O133" s="247">
        <f>ROUND(E133*N133,2)</f>
        <v>0</v>
      </c>
      <c r="P133" s="247">
        <v>0</v>
      </c>
      <c r="Q133" s="247">
        <f>ROUND(E133*P133,2)</f>
        <v>0</v>
      </c>
      <c r="R133" s="249"/>
      <c r="S133" s="249" t="s">
        <v>248</v>
      </c>
      <c r="T133" s="250" t="s">
        <v>249</v>
      </c>
      <c r="U133" s="225">
        <v>0</v>
      </c>
      <c r="V133" s="225">
        <f>ROUND(E133*U133,2)</f>
        <v>0</v>
      </c>
      <c r="W133" s="225"/>
      <c r="X133" s="225" t="s">
        <v>140</v>
      </c>
      <c r="Y133" s="225" t="s">
        <v>141</v>
      </c>
      <c r="Z133" s="214"/>
      <c r="AA133" s="214"/>
      <c r="AB133" s="214"/>
      <c r="AC133" s="214"/>
      <c r="AD133" s="214"/>
      <c r="AE133" s="214"/>
      <c r="AF133" s="214"/>
      <c r="AG133" s="214" t="s">
        <v>142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44">
        <v>45</v>
      </c>
      <c r="B134" s="245" t="s">
        <v>309</v>
      </c>
      <c r="C134" s="260" t="s">
        <v>310</v>
      </c>
      <c r="D134" s="246" t="s">
        <v>290</v>
      </c>
      <c r="E134" s="247">
        <v>1</v>
      </c>
      <c r="F134" s="248"/>
      <c r="G134" s="249">
        <f>ROUND(E134*F134,2)</f>
        <v>0</v>
      </c>
      <c r="H134" s="248"/>
      <c r="I134" s="249">
        <f>ROUND(E134*H134,2)</f>
        <v>0</v>
      </c>
      <c r="J134" s="248"/>
      <c r="K134" s="249">
        <f>ROUND(E134*J134,2)</f>
        <v>0</v>
      </c>
      <c r="L134" s="249">
        <v>21</v>
      </c>
      <c r="M134" s="249">
        <f>G134*(1+L134/100)</f>
        <v>0</v>
      </c>
      <c r="N134" s="247">
        <v>0</v>
      </c>
      <c r="O134" s="247">
        <f>ROUND(E134*N134,2)</f>
        <v>0</v>
      </c>
      <c r="P134" s="247">
        <v>0</v>
      </c>
      <c r="Q134" s="247">
        <f>ROUND(E134*P134,2)</f>
        <v>0</v>
      </c>
      <c r="R134" s="249"/>
      <c r="S134" s="249" t="s">
        <v>248</v>
      </c>
      <c r="T134" s="250" t="s">
        <v>249</v>
      </c>
      <c r="U134" s="225">
        <v>0</v>
      </c>
      <c r="V134" s="225">
        <f>ROUND(E134*U134,2)</f>
        <v>0</v>
      </c>
      <c r="W134" s="225"/>
      <c r="X134" s="225" t="s">
        <v>140</v>
      </c>
      <c r="Y134" s="225" t="s">
        <v>141</v>
      </c>
      <c r="Z134" s="214"/>
      <c r="AA134" s="214"/>
      <c r="AB134" s="214"/>
      <c r="AC134" s="214"/>
      <c r="AD134" s="214"/>
      <c r="AE134" s="214"/>
      <c r="AF134" s="214"/>
      <c r="AG134" s="214" t="s">
        <v>142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44">
        <v>46</v>
      </c>
      <c r="B135" s="245" t="s">
        <v>311</v>
      </c>
      <c r="C135" s="260" t="s">
        <v>312</v>
      </c>
      <c r="D135" s="246" t="s">
        <v>290</v>
      </c>
      <c r="E135" s="247">
        <v>1</v>
      </c>
      <c r="F135" s="248"/>
      <c r="G135" s="249">
        <f>ROUND(E135*F135,2)</f>
        <v>0</v>
      </c>
      <c r="H135" s="248"/>
      <c r="I135" s="249">
        <f>ROUND(E135*H135,2)</f>
        <v>0</v>
      </c>
      <c r="J135" s="248"/>
      <c r="K135" s="249">
        <f>ROUND(E135*J135,2)</f>
        <v>0</v>
      </c>
      <c r="L135" s="249">
        <v>21</v>
      </c>
      <c r="M135" s="249">
        <f>G135*(1+L135/100)</f>
        <v>0</v>
      </c>
      <c r="N135" s="247">
        <v>0</v>
      </c>
      <c r="O135" s="247">
        <f>ROUND(E135*N135,2)</f>
        <v>0</v>
      </c>
      <c r="P135" s="247">
        <v>0</v>
      </c>
      <c r="Q135" s="247">
        <f>ROUND(E135*P135,2)</f>
        <v>0</v>
      </c>
      <c r="R135" s="249"/>
      <c r="S135" s="249" t="s">
        <v>248</v>
      </c>
      <c r="T135" s="250" t="s">
        <v>249</v>
      </c>
      <c r="U135" s="225">
        <v>0</v>
      </c>
      <c r="V135" s="225">
        <f>ROUND(E135*U135,2)</f>
        <v>0</v>
      </c>
      <c r="W135" s="225"/>
      <c r="X135" s="225" t="s">
        <v>140</v>
      </c>
      <c r="Y135" s="225" t="s">
        <v>141</v>
      </c>
      <c r="Z135" s="214"/>
      <c r="AA135" s="214"/>
      <c r="AB135" s="214"/>
      <c r="AC135" s="214"/>
      <c r="AD135" s="214"/>
      <c r="AE135" s="214"/>
      <c r="AF135" s="214"/>
      <c r="AG135" s="214" t="s">
        <v>142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44">
        <v>47</v>
      </c>
      <c r="B136" s="245" t="s">
        <v>313</v>
      </c>
      <c r="C136" s="260" t="s">
        <v>314</v>
      </c>
      <c r="D136" s="246" t="s">
        <v>290</v>
      </c>
      <c r="E136" s="247">
        <v>1</v>
      </c>
      <c r="F136" s="248"/>
      <c r="G136" s="249">
        <f>ROUND(E136*F136,2)</f>
        <v>0</v>
      </c>
      <c r="H136" s="248"/>
      <c r="I136" s="249">
        <f>ROUND(E136*H136,2)</f>
        <v>0</v>
      </c>
      <c r="J136" s="248"/>
      <c r="K136" s="249">
        <f>ROUND(E136*J136,2)</f>
        <v>0</v>
      </c>
      <c r="L136" s="249">
        <v>21</v>
      </c>
      <c r="M136" s="249">
        <f>G136*(1+L136/100)</f>
        <v>0</v>
      </c>
      <c r="N136" s="247">
        <v>0</v>
      </c>
      <c r="O136" s="247">
        <f>ROUND(E136*N136,2)</f>
        <v>0</v>
      </c>
      <c r="P136" s="247">
        <v>0</v>
      </c>
      <c r="Q136" s="247">
        <f>ROUND(E136*P136,2)</f>
        <v>0</v>
      </c>
      <c r="R136" s="249"/>
      <c r="S136" s="249" t="s">
        <v>248</v>
      </c>
      <c r="T136" s="250" t="s">
        <v>249</v>
      </c>
      <c r="U136" s="225">
        <v>0</v>
      </c>
      <c r="V136" s="225">
        <f>ROUND(E136*U136,2)</f>
        <v>0</v>
      </c>
      <c r="W136" s="225"/>
      <c r="X136" s="225" t="s">
        <v>140</v>
      </c>
      <c r="Y136" s="225" t="s">
        <v>141</v>
      </c>
      <c r="Z136" s="214"/>
      <c r="AA136" s="214"/>
      <c r="AB136" s="214"/>
      <c r="AC136" s="214"/>
      <c r="AD136" s="214"/>
      <c r="AE136" s="214"/>
      <c r="AF136" s="214"/>
      <c r="AG136" s="214" t="s">
        <v>142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44">
        <v>48</v>
      </c>
      <c r="B137" s="245" t="s">
        <v>315</v>
      </c>
      <c r="C137" s="260" t="s">
        <v>316</v>
      </c>
      <c r="D137" s="246" t="s">
        <v>290</v>
      </c>
      <c r="E137" s="247">
        <v>8</v>
      </c>
      <c r="F137" s="248"/>
      <c r="G137" s="249">
        <f>ROUND(E137*F137,2)</f>
        <v>0</v>
      </c>
      <c r="H137" s="248"/>
      <c r="I137" s="249">
        <f>ROUND(E137*H137,2)</f>
        <v>0</v>
      </c>
      <c r="J137" s="248"/>
      <c r="K137" s="249">
        <f>ROUND(E137*J137,2)</f>
        <v>0</v>
      </c>
      <c r="L137" s="249">
        <v>21</v>
      </c>
      <c r="M137" s="249">
        <f>G137*(1+L137/100)</f>
        <v>0</v>
      </c>
      <c r="N137" s="247">
        <v>0</v>
      </c>
      <c r="O137" s="247">
        <f>ROUND(E137*N137,2)</f>
        <v>0</v>
      </c>
      <c r="P137" s="247">
        <v>0</v>
      </c>
      <c r="Q137" s="247">
        <f>ROUND(E137*P137,2)</f>
        <v>0</v>
      </c>
      <c r="R137" s="249"/>
      <c r="S137" s="249" t="s">
        <v>248</v>
      </c>
      <c r="T137" s="250" t="s">
        <v>249</v>
      </c>
      <c r="U137" s="225">
        <v>0</v>
      </c>
      <c r="V137" s="225">
        <f>ROUND(E137*U137,2)</f>
        <v>0</v>
      </c>
      <c r="W137" s="225"/>
      <c r="X137" s="225" t="s">
        <v>140</v>
      </c>
      <c r="Y137" s="225" t="s">
        <v>141</v>
      </c>
      <c r="Z137" s="214"/>
      <c r="AA137" s="214"/>
      <c r="AB137" s="214"/>
      <c r="AC137" s="214"/>
      <c r="AD137" s="214"/>
      <c r="AE137" s="214"/>
      <c r="AF137" s="214"/>
      <c r="AG137" s="214" t="s">
        <v>147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2.5" outlineLevel="1" x14ac:dyDescent="0.2">
      <c r="A138" s="244">
        <v>49</v>
      </c>
      <c r="B138" s="245" t="s">
        <v>317</v>
      </c>
      <c r="C138" s="260" t="s">
        <v>318</v>
      </c>
      <c r="D138" s="246" t="s">
        <v>290</v>
      </c>
      <c r="E138" s="247">
        <v>7</v>
      </c>
      <c r="F138" s="248"/>
      <c r="G138" s="249">
        <f>ROUND(E138*F138,2)</f>
        <v>0</v>
      </c>
      <c r="H138" s="248"/>
      <c r="I138" s="249">
        <f>ROUND(E138*H138,2)</f>
        <v>0</v>
      </c>
      <c r="J138" s="248"/>
      <c r="K138" s="249">
        <f>ROUND(E138*J138,2)</f>
        <v>0</v>
      </c>
      <c r="L138" s="249">
        <v>21</v>
      </c>
      <c r="M138" s="249">
        <f>G138*(1+L138/100)</f>
        <v>0</v>
      </c>
      <c r="N138" s="247">
        <v>0</v>
      </c>
      <c r="O138" s="247">
        <f>ROUND(E138*N138,2)</f>
        <v>0</v>
      </c>
      <c r="P138" s="247">
        <v>0</v>
      </c>
      <c r="Q138" s="247">
        <f>ROUND(E138*P138,2)</f>
        <v>0</v>
      </c>
      <c r="R138" s="249"/>
      <c r="S138" s="249" t="s">
        <v>248</v>
      </c>
      <c r="T138" s="250" t="s">
        <v>249</v>
      </c>
      <c r="U138" s="225">
        <v>0</v>
      </c>
      <c r="V138" s="225">
        <f>ROUND(E138*U138,2)</f>
        <v>0</v>
      </c>
      <c r="W138" s="225"/>
      <c r="X138" s="225" t="s">
        <v>140</v>
      </c>
      <c r="Y138" s="225" t="s">
        <v>141</v>
      </c>
      <c r="Z138" s="214"/>
      <c r="AA138" s="214"/>
      <c r="AB138" s="214"/>
      <c r="AC138" s="214"/>
      <c r="AD138" s="214"/>
      <c r="AE138" s="214"/>
      <c r="AF138" s="214"/>
      <c r="AG138" s="214" t="s">
        <v>147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7">
        <v>50</v>
      </c>
      <c r="B139" s="238" t="s">
        <v>319</v>
      </c>
      <c r="C139" s="258" t="s">
        <v>320</v>
      </c>
      <c r="D139" s="239" t="s">
        <v>150</v>
      </c>
      <c r="E139" s="240">
        <v>31.068999999999999</v>
      </c>
      <c r="F139" s="241"/>
      <c r="G139" s="242">
        <f>ROUND(E139*F139,2)</f>
        <v>0</v>
      </c>
      <c r="H139" s="241"/>
      <c r="I139" s="242">
        <f>ROUND(E139*H139,2)</f>
        <v>0</v>
      </c>
      <c r="J139" s="241"/>
      <c r="K139" s="242">
        <f>ROUND(E139*J139,2)</f>
        <v>0</v>
      </c>
      <c r="L139" s="242">
        <v>21</v>
      </c>
      <c r="M139" s="242">
        <f>G139*(1+L139/100)</f>
        <v>0</v>
      </c>
      <c r="N139" s="240">
        <v>0</v>
      </c>
      <c r="O139" s="240">
        <f>ROUND(E139*N139,2)</f>
        <v>0</v>
      </c>
      <c r="P139" s="240">
        <v>0</v>
      </c>
      <c r="Q139" s="240">
        <f>ROUND(E139*P139,2)</f>
        <v>0</v>
      </c>
      <c r="R139" s="242"/>
      <c r="S139" s="242" t="s">
        <v>248</v>
      </c>
      <c r="T139" s="243" t="s">
        <v>249</v>
      </c>
      <c r="U139" s="225">
        <v>0</v>
      </c>
      <c r="V139" s="225">
        <f>ROUND(E139*U139,2)</f>
        <v>0</v>
      </c>
      <c r="W139" s="225"/>
      <c r="X139" s="225" t="s">
        <v>140</v>
      </c>
      <c r="Y139" s="225" t="s">
        <v>141</v>
      </c>
      <c r="Z139" s="214"/>
      <c r="AA139" s="214"/>
      <c r="AB139" s="214"/>
      <c r="AC139" s="214"/>
      <c r="AD139" s="214"/>
      <c r="AE139" s="214"/>
      <c r="AF139" s="214"/>
      <c r="AG139" s="214" t="s">
        <v>147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2" x14ac:dyDescent="0.2">
      <c r="A140" s="221"/>
      <c r="B140" s="222"/>
      <c r="C140" s="259" t="s">
        <v>245</v>
      </c>
      <c r="D140" s="227"/>
      <c r="E140" s="228">
        <v>21.068999999999999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4"/>
      <c r="AA140" s="214"/>
      <c r="AB140" s="214"/>
      <c r="AC140" s="214"/>
      <c r="AD140" s="214"/>
      <c r="AE140" s="214"/>
      <c r="AF140" s="214"/>
      <c r="AG140" s="214" t="s">
        <v>144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3" x14ac:dyDescent="0.2">
      <c r="A141" s="221"/>
      <c r="B141" s="222"/>
      <c r="C141" s="259" t="s">
        <v>321</v>
      </c>
      <c r="D141" s="227"/>
      <c r="E141" s="228">
        <v>10</v>
      </c>
      <c r="F141" s="225"/>
      <c r="G141" s="22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4"/>
      <c r="AA141" s="214"/>
      <c r="AB141" s="214"/>
      <c r="AC141" s="214"/>
      <c r="AD141" s="214"/>
      <c r="AE141" s="214"/>
      <c r="AF141" s="214"/>
      <c r="AG141" s="214" t="s">
        <v>144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44">
        <v>51</v>
      </c>
      <c r="B142" s="245" t="s">
        <v>322</v>
      </c>
      <c r="C142" s="260" t="s">
        <v>323</v>
      </c>
      <c r="D142" s="246" t="s">
        <v>290</v>
      </c>
      <c r="E142" s="247">
        <v>1</v>
      </c>
      <c r="F142" s="248"/>
      <c r="G142" s="249">
        <f>ROUND(E142*F142,2)</f>
        <v>0</v>
      </c>
      <c r="H142" s="248"/>
      <c r="I142" s="249">
        <f>ROUND(E142*H142,2)</f>
        <v>0</v>
      </c>
      <c r="J142" s="248"/>
      <c r="K142" s="249">
        <f>ROUND(E142*J142,2)</f>
        <v>0</v>
      </c>
      <c r="L142" s="249">
        <v>21</v>
      </c>
      <c r="M142" s="249">
        <f>G142*(1+L142/100)</f>
        <v>0</v>
      </c>
      <c r="N142" s="247">
        <v>0</v>
      </c>
      <c r="O142" s="247">
        <f>ROUND(E142*N142,2)</f>
        <v>0</v>
      </c>
      <c r="P142" s="247">
        <v>0</v>
      </c>
      <c r="Q142" s="247">
        <f>ROUND(E142*P142,2)</f>
        <v>0</v>
      </c>
      <c r="R142" s="249"/>
      <c r="S142" s="249" t="s">
        <v>248</v>
      </c>
      <c r="T142" s="250" t="s">
        <v>249</v>
      </c>
      <c r="U142" s="225">
        <v>0</v>
      </c>
      <c r="V142" s="225">
        <f>ROUND(E142*U142,2)</f>
        <v>0</v>
      </c>
      <c r="W142" s="225"/>
      <c r="X142" s="225" t="s">
        <v>140</v>
      </c>
      <c r="Y142" s="225" t="s">
        <v>141</v>
      </c>
      <c r="Z142" s="214"/>
      <c r="AA142" s="214"/>
      <c r="AB142" s="214"/>
      <c r="AC142" s="214"/>
      <c r="AD142" s="214"/>
      <c r="AE142" s="214"/>
      <c r="AF142" s="214"/>
      <c r="AG142" s="214" t="s">
        <v>147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44">
        <v>52</v>
      </c>
      <c r="B143" s="245" t="s">
        <v>324</v>
      </c>
      <c r="C143" s="260" t="s">
        <v>325</v>
      </c>
      <c r="D143" s="246" t="s">
        <v>279</v>
      </c>
      <c r="E143" s="247">
        <v>1</v>
      </c>
      <c r="F143" s="248"/>
      <c r="G143" s="249">
        <f>ROUND(E143*F143,2)</f>
        <v>0</v>
      </c>
      <c r="H143" s="248"/>
      <c r="I143" s="249">
        <f>ROUND(E143*H143,2)</f>
        <v>0</v>
      </c>
      <c r="J143" s="248"/>
      <c r="K143" s="249">
        <f>ROUND(E143*J143,2)</f>
        <v>0</v>
      </c>
      <c r="L143" s="249">
        <v>21</v>
      </c>
      <c r="M143" s="249">
        <f>G143*(1+L143/100)</f>
        <v>0</v>
      </c>
      <c r="N143" s="247">
        <v>0</v>
      </c>
      <c r="O143" s="247">
        <f>ROUND(E143*N143,2)</f>
        <v>0</v>
      </c>
      <c r="P143" s="247">
        <v>0</v>
      </c>
      <c r="Q143" s="247">
        <f>ROUND(E143*P143,2)</f>
        <v>0</v>
      </c>
      <c r="R143" s="249"/>
      <c r="S143" s="249" t="s">
        <v>248</v>
      </c>
      <c r="T143" s="250" t="s">
        <v>249</v>
      </c>
      <c r="U143" s="225">
        <v>0</v>
      </c>
      <c r="V143" s="225">
        <f>ROUND(E143*U143,2)</f>
        <v>0</v>
      </c>
      <c r="W143" s="225"/>
      <c r="X143" s="225" t="s">
        <v>140</v>
      </c>
      <c r="Y143" s="225" t="s">
        <v>141</v>
      </c>
      <c r="Z143" s="214"/>
      <c r="AA143" s="214"/>
      <c r="AB143" s="214"/>
      <c r="AC143" s="214"/>
      <c r="AD143" s="214"/>
      <c r="AE143" s="214"/>
      <c r="AF143" s="214"/>
      <c r="AG143" s="214" t="s">
        <v>147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44">
        <v>53</v>
      </c>
      <c r="B144" s="245" t="s">
        <v>326</v>
      </c>
      <c r="C144" s="260" t="s">
        <v>327</v>
      </c>
      <c r="D144" s="246" t="s">
        <v>279</v>
      </c>
      <c r="E144" s="247">
        <v>1</v>
      </c>
      <c r="F144" s="248"/>
      <c r="G144" s="249">
        <f>ROUND(E144*F144,2)</f>
        <v>0</v>
      </c>
      <c r="H144" s="248"/>
      <c r="I144" s="249">
        <f>ROUND(E144*H144,2)</f>
        <v>0</v>
      </c>
      <c r="J144" s="248"/>
      <c r="K144" s="249">
        <f>ROUND(E144*J144,2)</f>
        <v>0</v>
      </c>
      <c r="L144" s="249">
        <v>21</v>
      </c>
      <c r="M144" s="249">
        <f>G144*(1+L144/100)</f>
        <v>0</v>
      </c>
      <c r="N144" s="247">
        <v>0</v>
      </c>
      <c r="O144" s="247">
        <f>ROUND(E144*N144,2)</f>
        <v>0</v>
      </c>
      <c r="P144" s="247">
        <v>0</v>
      </c>
      <c r="Q144" s="247">
        <f>ROUND(E144*P144,2)</f>
        <v>0</v>
      </c>
      <c r="R144" s="249"/>
      <c r="S144" s="249" t="s">
        <v>248</v>
      </c>
      <c r="T144" s="250" t="s">
        <v>249</v>
      </c>
      <c r="U144" s="225">
        <v>0</v>
      </c>
      <c r="V144" s="225">
        <f>ROUND(E144*U144,2)</f>
        <v>0</v>
      </c>
      <c r="W144" s="225"/>
      <c r="X144" s="225" t="s">
        <v>140</v>
      </c>
      <c r="Y144" s="225" t="s">
        <v>141</v>
      </c>
      <c r="Z144" s="214"/>
      <c r="AA144" s="214"/>
      <c r="AB144" s="214"/>
      <c r="AC144" s="214"/>
      <c r="AD144" s="214"/>
      <c r="AE144" s="214"/>
      <c r="AF144" s="214"/>
      <c r="AG144" s="214" t="s">
        <v>147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44">
        <v>54</v>
      </c>
      <c r="B145" s="245" t="s">
        <v>328</v>
      </c>
      <c r="C145" s="260" t="s">
        <v>329</v>
      </c>
      <c r="D145" s="246" t="s">
        <v>290</v>
      </c>
      <c r="E145" s="247">
        <v>5</v>
      </c>
      <c r="F145" s="248"/>
      <c r="G145" s="249">
        <f>ROUND(E145*F145,2)</f>
        <v>0</v>
      </c>
      <c r="H145" s="248"/>
      <c r="I145" s="249">
        <f>ROUND(E145*H145,2)</f>
        <v>0</v>
      </c>
      <c r="J145" s="248"/>
      <c r="K145" s="249">
        <f>ROUND(E145*J145,2)</f>
        <v>0</v>
      </c>
      <c r="L145" s="249">
        <v>21</v>
      </c>
      <c r="M145" s="249">
        <f>G145*(1+L145/100)</f>
        <v>0</v>
      </c>
      <c r="N145" s="247">
        <v>0</v>
      </c>
      <c r="O145" s="247">
        <f>ROUND(E145*N145,2)</f>
        <v>0</v>
      </c>
      <c r="P145" s="247">
        <v>0</v>
      </c>
      <c r="Q145" s="247">
        <f>ROUND(E145*P145,2)</f>
        <v>0</v>
      </c>
      <c r="R145" s="249"/>
      <c r="S145" s="249" t="s">
        <v>248</v>
      </c>
      <c r="T145" s="250" t="s">
        <v>249</v>
      </c>
      <c r="U145" s="225">
        <v>0</v>
      </c>
      <c r="V145" s="225">
        <f>ROUND(E145*U145,2)</f>
        <v>0</v>
      </c>
      <c r="W145" s="225"/>
      <c r="X145" s="225" t="s">
        <v>140</v>
      </c>
      <c r="Y145" s="225" t="s">
        <v>141</v>
      </c>
      <c r="Z145" s="214"/>
      <c r="AA145" s="214"/>
      <c r="AB145" s="214"/>
      <c r="AC145" s="214"/>
      <c r="AD145" s="214"/>
      <c r="AE145" s="214"/>
      <c r="AF145" s="214"/>
      <c r="AG145" s="214" t="s">
        <v>330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44">
        <v>55</v>
      </c>
      <c r="B146" s="245" t="s">
        <v>331</v>
      </c>
      <c r="C146" s="260" t="s">
        <v>332</v>
      </c>
      <c r="D146" s="246" t="s">
        <v>290</v>
      </c>
      <c r="E146" s="247">
        <v>2</v>
      </c>
      <c r="F146" s="248"/>
      <c r="G146" s="249">
        <f>ROUND(E146*F146,2)</f>
        <v>0</v>
      </c>
      <c r="H146" s="248"/>
      <c r="I146" s="249">
        <f>ROUND(E146*H146,2)</f>
        <v>0</v>
      </c>
      <c r="J146" s="248"/>
      <c r="K146" s="249">
        <f>ROUND(E146*J146,2)</f>
        <v>0</v>
      </c>
      <c r="L146" s="249">
        <v>21</v>
      </c>
      <c r="M146" s="249">
        <f>G146*(1+L146/100)</f>
        <v>0</v>
      </c>
      <c r="N146" s="247">
        <v>0</v>
      </c>
      <c r="O146" s="247">
        <f>ROUND(E146*N146,2)</f>
        <v>0</v>
      </c>
      <c r="P146" s="247">
        <v>0</v>
      </c>
      <c r="Q146" s="247">
        <f>ROUND(E146*P146,2)</f>
        <v>0</v>
      </c>
      <c r="R146" s="249"/>
      <c r="S146" s="249" t="s">
        <v>248</v>
      </c>
      <c r="T146" s="250" t="s">
        <v>249</v>
      </c>
      <c r="U146" s="225">
        <v>0</v>
      </c>
      <c r="V146" s="225">
        <f>ROUND(E146*U146,2)</f>
        <v>0</v>
      </c>
      <c r="W146" s="225"/>
      <c r="X146" s="225" t="s">
        <v>140</v>
      </c>
      <c r="Y146" s="225" t="s">
        <v>141</v>
      </c>
      <c r="Z146" s="214"/>
      <c r="AA146" s="214"/>
      <c r="AB146" s="214"/>
      <c r="AC146" s="214"/>
      <c r="AD146" s="214"/>
      <c r="AE146" s="214"/>
      <c r="AF146" s="214"/>
      <c r="AG146" s="214" t="s">
        <v>330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7">
        <v>56</v>
      </c>
      <c r="B147" s="238" t="s">
        <v>333</v>
      </c>
      <c r="C147" s="258" t="s">
        <v>334</v>
      </c>
      <c r="D147" s="239" t="s">
        <v>290</v>
      </c>
      <c r="E147" s="240">
        <v>1</v>
      </c>
      <c r="F147" s="241"/>
      <c r="G147" s="242">
        <f>ROUND(E147*F147,2)</f>
        <v>0</v>
      </c>
      <c r="H147" s="241"/>
      <c r="I147" s="242">
        <f>ROUND(E147*H147,2)</f>
        <v>0</v>
      </c>
      <c r="J147" s="241"/>
      <c r="K147" s="242">
        <f>ROUND(E147*J147,2)</f>
        <v>0</v>
      </c>
      <c r="L147" s="242">
        <v>21</v>
      </c>
      <c r="M147" s="242">
        <f>G147*(1+L147/100)</f>
        <v>0</v>
      </c>
      <c r="N147" s="240">
        <v>0</v>
      </c>
      <c r="O147" s="240">
        <f>ROUND(E147*N147,2)</f>
        <v>0</v>
      </c>
      <c r="P147" s="240">
        <v>0</v>
      </c>
      <c r="Q147" s="240">
        <f>ROUND(E147*P147,2)</f>
        <v>0</v>
      </c>
      <c r="R147" s="242"/>
      <c r="S147" s="242" t="s">
        <v>248</v>
      </c>
      <c r="T147" s="243" t="s">
        <v>249</v>
      </c>
      <c r="U147" s="225">
        <v>0</v>
      </c>
      <c r="V147" s="225">
        <f>ROUND(E147*U147,2)</f>
        <v>0</v>
      </c>
      <c r="W147" s="225"/>
      <c r="X147" s="225" t="s">
        <v>140</v>
      </c>
      <c r="Y147" s="225" t="s">
        <v>141</v>
      </c>
      <c r="Z147" s="214"/>
      <c r="AA147" s="214"/>
      <c r="AB147" s="214"/>
      <c r="AC147" s="214"/>
      <c r="AD147" s="214"/>
      <c r="AE147" s="214"/>
      <c r="AF147" s="214"/>
      <c r="AG147" s="214" t="s">
        <v>330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>
        <v>57</v>
      </c>
      <c r="B148" s="222" t="s">
        <v>335</v>
      </c>
      <c r="C148" s="263" t="s">
        <v>336</v>
      </c>
      <c r="D148" s="223" t="s">
        <v>0</v>
      </c>
      <c r="E148" s="254"/>
      <c r="F148" s="226"/>
      <c r="G148" s="225">
        <f>ROUND(E148*F148,2)</f>
        <v>0</v>
      </c>
      <c r="H148" s="226"/>
      <c r="I148" s="225">
        <f>ROUND(E148*H148,2)</f>
        <v>0</v>
      </c>
      <c r="J148" s="226"/>
      <c r="K148" s="225">
        <f>ROUND(E148*J148,2)</f>
        <v>0</v>
      </c>
      <c r="L148" s="225">
        <v>21</v>
      </c>
      <c r="M148" s="225">
        <f>G148*(1+L148/100)</f>
        <v>0</v>
      </c>
      <c r="N148" s="224">
        <v>0</v>
      </c>
      <c r="O148" s="224">
        <f>ROUND(E148*N148,2)</f>
        <v>0</v>
      </c>
      <c r="P148" s="224">
        <v>0</v>
      </c>
      <c r="Q148" s="224">
        <f>ROUND(E148*P148,2)</f>
        <v>0</v>
      </c>
      <c r="R148" s="225" t="s">
        <v>337</v>
      </c>
      <c r="S148" s="225" t="s">
        <v>139</v>
      </c>
      <c r="T148" s="225" t="s">
        <v>293</v>
      </c>
      <c r="U148" s="225">
        <v>0</v>
      </c>
      <c r="V148" s="225">
        <f>ROUND(E148*U148,2)</f>
        <v>0</v>
      </c>
      <c r="W148" s="225"/>
      <c r="X148" s="225" t="s">
        <v>298</v>
      </c>
      <c r="Y148" s="225" t="s">
        <v>141</v>
      </c>
      <c r="Z148" s="214"/>
      <c r="AA148" s="214"/>
      <c r="AB148" s="214"/>
      <c r="AC148" s="214"/>
      <c r="AD148" s="214"/>
      <c r="AE148" s="214"/>
      <c r="AF148" s="214"/>
      <c r="AG148" s="214" t="s">
        <v>299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2" x14ac:dyDescent="0.2">
      <c r="A149" s="221"/>
      <c r="B149" s="222"/>
      <c r="C149" s="264" t="s">
        <v>338</v>
      </c>
      <c r="D149" s="255"/>
      <c r="E149" s="255"/>
      <c r="F149" s="255"/>
      <c r="G149" s="25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4"/>
      <c r="AA149" s="214"/>
      <c r="AB149" s="214"/>
      <c r="AC149" s="214"/>
      <c r="AD149" s="214"/>
      <c r="AE149" s="214"/>
      <c r="AF149" s="214"/>
      <c r="AG149" s="214" t="s">
        <v>152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x14ac:dyDescent="0.2">
      <c r="A150" s="230" t="s">
        <v>133</v>
      </c>
      <c r="B150" s="231" t="s">
        <v>97</v>
      </c>
      <c r="C150" s="257" t="s">
        <v>98</v>
      </c>
      <c r="D150" s="232"/>
      <c r="E150" s="233"/>
      <c r="F150" s="234"/>
      <c r="G150" s="234">
        <f>SUMIF(AG151:AG152,"&lt;&gt;NOR",G151:G152)</f>
        <v>0</v>
      </c>
      <c r="H150" s="234"/>
      <c r="I150" s="234">
        <f>SUM(I151:I152)</f>
        <v>0</v>
      </c>
      <c r="J150" s="234"/>
      <c r="K150" s="234">
        <f>SUM(K151:K152)</f>
        <v>0</v>
      </c>
      <c r="L150" s="234"/>
      <c r="M150" s="234">
        <f>SUM(M151:M152)</f>
        <v>0</v>
      </c>
      <c r="N150" s="233"/>
      <c r="O150" s="233">
        <f>SUM(O151:O152)</f>
        <v>0</v>
      </c>
      <c r="P150" s="233"/>
      <c r="Q150" s="233">
        <f>SUM(Q151:Q152)</f>
        <v>0</v>
      </c>
      <c r="R150" s="234"/>
      <c r="S150" s="234"/>
      <c r="T150" s="235"/>
      <c r="U150" s="229"/>
      <c r="V150" s="229">
        <f>SUM(V151:V152)</f>
        <v>0</v>
      </c>
      <c r="W150" s="229"/>
      <c r="X150" s="229"/>
      <c r="Y150" s="229"/>
      <c r="AG150" t="s">
        <v>134</v>
      </c>
    </row>
    <row r="151" spans="1:60" outlineLevel="1" x14ac:dyDescent="0.2">
      <c r="A151" s="244">
        <v>58</v>
      </c>
      <c r="B151" s="245" t="s">
        <v>339</v>
      </c>
      <c r="C151" s="260" t="s">
        <v>340</v>
      </c>
      <c r="D151" s="246" t="s">
        <v>150</v>
      </c>
      <c r="E151" s="247">
        <v>7</v>
      </c>
      <c r="F151" s="248"/>
      <c r="G151" s="249">
        <f>ROUND(E151*F151,2)</f>
        <v>0</v>
      </c>
      <c r="H151" s="248"/>
      <c r="I151" s="249">
        <f>ROUND(E151*H151,2)</f>
        <v>0</v>
      </c>
      <c r="J151" s="248"/>
      <c r="K151" s="249">
        <f>ROUND(E151*J151,2)</f>
        <v>0</v>
      </c>
      <c r="L151" s="249">
        <v>21</v>
      </c>
      <c r="M151" s="249">
        <f>G151*(1+L151/100)</f>
        <v>0</v>
      </c>
      <c r="N151" s="247">
        <v>0</v>
      </c>
      <c r="O151" s="247">
        <f>ROUND(E151*N151,2)</f>
        <v>0</v>
      </c>
      <c r="P151" s="247">
        <v>0</v>
      </c>
      <c r="Q151" s="247">
        <f>ROUND(E151*P151,2)</f>
        <v>0</v>
      </c>
      <c r="R151" s="249"/>
      <c r="S151" s="249" t="s">
        <v>248</v>
      </c>
      <c r="T151" s="250" t="s">
        <v>249</v>
      </c>
      <c r="U151" s="225">
        <v>0</v>
      </c>
      <c r="V151" s="225">
        <f>ROUND(E151*U151,2)</f>
        <v>0</v>
      </c>
      <c r="W151" s="225"/>
      <c r="X151" s="225" t="s">
        <v>140</v>
      </c>
      <c r="Y151" s="225" t="s">
        <v>141</v>
      </c>
      <c r="Z151" s="214"/>
      <c r="AA151" s="214"/>
      <c r="AB151" s="214"/>
      <c r="AC151" s="214"/>
      <c r="AD151" s="214"/>
      <c r="AE151" s="214"/>
      <c r="AF151" s="214"/>
      <c r="AG151" s="214" t="s">
        <v>147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44">
        <v>59</v>
      </c>
      <c r="B152" s="245" t="s">
        <v>341</v>
      </c>
      <c r="C152" s="260" t="s">
        <v>342</v>
      </c>
      <c r="D152" s="246" t="s">
        <v>279</v>
      </c>
      <c r="E152" s="247">
        <v>1</v>
      </c>
      <c r="F152" s="248"/>
      <c r="G152" s="249">
        <f>ROUND(E152*F152,2)</f>
        <v>0</v>
      </c>
      <c r="H152" s="248"/>
      <c r="I152" s="249">
        <f>ROUND(E152*H152,2)</f>
        <v>0</v>
      </c>
      <c r="J152" s="248"/>
      <c r="K152" s="249">
        <f>ROUND(E152*J152,2)</f>
        <v>0</v>
      </c>
      <c r="L152" s="249">
        <v>21</v>
      </c>
      <c r="M152" s="249">
        <f>G152*(1+L152/100)</f>
        <v>0</v>
      </c>
      <c r="N152" s="247">
        <v>0</v>
      </c>
      <c r="O152" s="247">
        <f>ROUND(E152*N152,2)</f>
        <v>0</v>
      </c>
      <c r="P152" s="247">
        <v>0</v>
      </c>
      <c r="Q152" s="247">
        <f>ROUND(E152*P152,2)</f>
        <v>0</v>
      </c>
      <c r="R152" s="249"/>
      <c r="S152" s="249" t="s">
        <v>248</v>
      </c>
      <c r="T152" s="250" t="s">
        <v>249</v>
      </c>
      <c r="U152" s="225">
        <v>0</v>
      </c>
      <c r="V152" s="225">
        <f>ROUND(E152*U152,2)</f>
        <v>0</v>
      </c>
      <c r="W152" s="225"/>
      <c r="X152" s="225" t="s">
        <v>140</v>
      </c>
      <c r="Y152" s="225" t="s">
        <v>141</v>
      </c>
      <c r="Z152" s="214"/>
      <c r="AA152" s="214"/>
      <c r="AB152" s="214"/>
      <c r="AC152" s="214"/>
      <c r="AD152" s="214"/>
      <c r="AE152" s="214"/>
      <c r="AF152" s="214"/>
      <c r="AG152" s="214" t="s">
        <v>147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x14ac:dyDescent="0.2">
      <c r="A153" s="230" t="s">
        <v>133</v>
      </c>
      <c r="B153" s="231" t="s">
        <v>99</v>
      </c>
      <c r="C153" s="257" t="s">
        <v>100</v>
      </c>
      <c r="D153" s="232"/>
      <c r="E153" s="233"/>
      <c r="F153" s="234"/>
      <c r="G153" s="234">
        <f>SUMIF(AG154:AG155,"&lt;&gt;NOR",G154:G155)</f>
        <v>0</v>
      </c>
      <c r="H153" s="234"/>
      <c r="I153" s="234">
        <f>SUM(I154:I155)</f>
        <v>0</v>
      </c>
      <c r="J153" s="234"/>
      <c r="K153" s="234">
        <f>SUM(K154:K155)</f>
        <v>0</v>
      </c>
      <c r="L153" s="234"/>
      <c r="M153" s="234">
        <f>SUM(M154:M155)</f>
        <v>0</v>
      </c>
      <c r="N153" s="233"/>
      <c r="O153" s="233">
        <f>SUM(O154:O155)</f>
        <v>0</v>
      </c>
      <c r="P153" s="233"/>
      <c r="Q153" s="233">
        <f>SUM(Q154:Q155)</f>
        <v>0</v>
      </c>
      <c r="R153" s="234"/>
      <c r="S153" s="234"/>
      <c r="T153" s="235"/>
      <c r="U153" s="229"/>
      <c r="V153" s="229">
        <f>SUM(V154:V155)</f>
        <v>0</v>
      </c>
      <c r="W153" s="229"/>
      <c r="X153" s="229"/>
      <c r="Y153" s="229"/>
      <c r="AG153" t="s">
        <v>134</v>
      </c>
    </row>
    <row r="154" spans="1:60" ht="22.5" outlineLevel="1" x14ac:dyDescent="0.2">
      <c r="A154" s="244">
        <v>60</v>
      </c>
      <c r="B154" s="245" t="s">
        <v>343</v>
      </c>
      <c r="C154" s="260" t="s">
        <v>344</v>
      </c>
      <c r="D154" s="246" t="s">
        <v>279</v>
      </c>
      <c r="E154" s="247">
        <v>1</v>
      </c>
      <c r="F154" s="248"/>
      <c r="G154" s="249">
        <f>ROUND(E154*F154,2)</f>
        <v>0</v>
      </c>
      <c r="H154" s="248"/>
      <c r="I154" s="249">
        <f>ROUND(E154*H154,2)</f>
        <v>0</v>
      </c>
      <c r="J154" s="248"/>
      <c r="K154" s="249">
        <f>ROUND(E154*J154,2)</f>
        <v>0</v>
      </c>
      <c r="L154" s="249">
        <v>21</v>
      </c>
      <c r="M154" s="249">
        <f>G154*(1+L154/100)</f>
        <v>0</v>
      </c>
      <c r="N154" s="247">
        <v>0</v>
      </c>
      <c r="O154" s="247">
        <f>ROUND(E154*N154,2)</f>
        <v>0</v>
      </c>
      <c r="P154" s="247">
        <v>0</v>
      </c>
      <c r="Q154" s="247">
        <f>ROUND(E154*P154,2)</f>
        <v>0</v>
      </c>
      <c r="R154" s="249"/>
      <c r="S154" s="249" t="s">
        <v>248</v>
      </c>
      <c r="T154" s="250" t="s">
        <v>249</v>
      </c>
      <c r="U154" s="225">
        <v>0</v>
      </c>
      <c r="V154" s="225">
        <f>ROUND(E154*U154,2)</f>
        <v>0</v>
      </c>
      <c r="W154" s="225"/>
      <c r="X154" s="225" t="s">
        <v>140</v>
      </c>
      <c r="Y154" s="225" t="s">
        <v>141</v>
      </c>
      <c r="Z154" s="214"/>
      <c r="AA154" s="214"/>
      <c r="AB154" s="214"/>
      <c r="AC154" s="214"/>
      <c r="AD154" s="214"/>
      <c r="AE154" s="214"/>
      <c r="AF154" s="214"/>
      <c r="AG154" s="214" t="s">
        <v>147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ht="22.5" outlineLevel="1" x14ac:dyDescent="0.2">
      <c r="A155" s="244">
        <v>61</v>
      </c>
      <c r="B155" s="245" t="s">
        <v>345</v>
      </c>
      <c r="C155" s="260" t="s">
        <v>346</v>
      </c>
      <c r="D155" s="246" t="s">
        <v>279</v>
      </c>
      <c r="E155" s="247">
        <v>1</v>
      </c>
      <c r="F155" s="248"/>
      <c r="G155" s="249">
        <f>ROUND(E155*F155,2)</f>
        <v>0</v>
      </c>
      <c r="H155" s="248"/>
      <c r="I155" s="249">
        <f>ROUND(E155*H155,2)</f>
        <v>0</v>
      </c>
      <c r="J155" s="248"/>
      <c r="K155" s="249">
        <f>ROUND(E155*J155,2)</f>
        <v>0</v>
      </c>
      <c r="L155" s="249">
        <v>21</v>
      </c>
      <c r="M155" s="249">
        <f>G155*(1+L155/100)</f>
        <v>0</v>
      </c>
      <c r="N155" s="247">
        <v>0</v>
      </c>
      <c r="O155" s="247">
        <f>ROUND(E155*N155,2)</f>
        <v>0</v>
      </c>
      <c r="P155" s="247">
        <v>0</v>
      </c>
      <c r="Q155" s="247">
        <f>ROUND(E155*P155,2)</f>
        <v>0</v>
      </c>
      <c r="R155" s="249"/>
      <c r="S155" s="249" t="s">
        <v>248</v>
      </c>
      <c r="T155" s="250" t="s">
        <v>249</v>
      </c>
      <c r="U155" s="225">
        <v>0</v>
      </c>
      <c r="V155" s="225">
        <f>ROUND(E155*U155,2)</f>
        <v>0</v>
      </c>
      <c r="W155" s="225"/>
      <c r="X155" s="225" t="s">
        <v>140</v>
      </c>
      <c r="Y155" s="225" t="s">
        <v>141</v>
      </c>
      <c r="Z155" s="214"/>
      <c r="AA155" s="214"/>
      <c r="AB155" s="214"/>
      <c r="AC155" s="214"/>
      <c r="AD155" s="214"/>
      <c r="AE155" s="214"/>
      <c r="AF155" s="214"/>
      <c r="AG155" s="214" t="s">
        <v>147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x14ac:dyDescent="0.2">
      <c r="A156" s="230" t="s">
        <v>133</v>
      </c>
      <c r="B156" s="231" t="s">
        <v>101</v>
      </c>
      <c r="C156" s="257" t="s">
        <v>102</v>
      </c>
      <c r="D156" s="232"/>
      <c r="E156" s="233"/>
      <c r="F156" s="234"/>
      <c r="G156" s="234">
        <f>SUMIF(AG157:AG163,"&lt;&gt;NOR",G157:G163)</f>
        <v>0</v>
      </c>
      <c r="H156" s="234"/>
      <c r="I156" s="234">
        <f>SUM(I157:I163)</f>
        <v>0</v>
      </c>
      <c r="J156" s="234"/>
      <c r="K156" s="234">
        <f>SUM(K157:K163)</f>
        <v>0</v>
      </c>
      <c r="L156" s="234"/>
      <c r="M156" s="234">
        <f>SUM(M157:M163)</f>
        <v>0</v>
      </c>
      <c r="N156" s="233"/>
      <c r="O156" s="233">
        <f>SUM(O157:O163)</f>
        <v>0</v>
      </c>
      <c r="P156" s="233"/>
      <c r="Q156" s="233">
        <f>SUM(Q157:Q163)</f>
        <v>0</v>
      </c>
      <c r="R156" s="234"/>
      <c r="S156" s="234"/>
      <c r="T156" s="235"/>
      <c r="U156" s="229"/>
      <c r="V156" s="229">
        <f>SUM(V157:V163)</f>
        <v>87.87</v>
      </c>
      <c r="W156" s="229"/>
      <c r="X156" s="229"/>
      <c r="Y156" s="229"/>
      <c r="AG156" t="s">
        <v>134</v>
      </c>
    </row>
    <row r="157" spans="1:60" outlineLevel="1" x14ac:dyDescent="0.2">
      <c r="A157" s="237">
        <v>62</v>
      </c>
      <c r="B157" s="238" t="s">
        <v>347</v>
      </c>
      <c r="C157" s="258" t="s">
        <v>348</v>
      </c>
      <c r="D157" s="239" t="s">
        <v>199</v>
      </c>
      <c r="E157" s="240">
        <v>55.05688</v>
      </c>
      <c r="F157" s="241"/>
      <c r="G157" s="242">
        <f>ROUND(E157*F157,2)</f>
        <v>0</v>
      </c>
      <c r="H157" s="241"/>
      <c r="I157" s="242">
        <f>ROUND(E157*H157,2)</f>
        <v>0</v>
      </c>
      <c r="J157" s="241"/>
      <c r="K157" s="242">
        <f>ROUND(E157*J157,2)</f>
        <v>0</v>
      </c>
      <c r="L157" s="242">
        <v>21</v>
      </c>
      <c r="M157" s="242">
        <f>G157*(1+L157/100)</f>
        <v>0</v>
      </c>
      <c r="N157" s="240">
        <v>0</v>
      </c>
      <c r="O157" s="240">
        <f>ROUND(E157*N157,2)</f>
        <v>0</v>
      </c>
      <c r="P157" s="240">
        <v>0</v>
      </c>
      <c r="Q157" s="240">
        <f>ROUND(E157*P157,2)</f>
        <v>0</v>
      </c>
      <c r="R157" s="242" t="s">
        <v>349</v>
      </c>
      <c r="S157" s="242" t="s">
        <v>139</v>
      </c>
      <c r="T157" s="243" t="s">
        <v>293</v>
      </c>
      <c r="U157" s="225">
        <v>0.16400000000000001</v>
      </c>
      <c r="V157" s="225">
        <f>ROUND(E157*U157,2)</f>
        <v>9.0299999999999994</v>
      </c>
      <c r="W157" s="225"/>
      <c r="X157" s="225" t="s">
        <v>350</v>
      </c>
      <c r="Y157" s="225" t="s">
        <v>141</v>
      </c>
      <c r="Z157" s="214"/>
      <c r="AA157" s="214"/>
      <c r="AB157" s="214"/>
      <c r="AC157" s="214"/>
      <c r="AD157" s="214"/>
      <c r="AE157" s="214"/>
      <c r="AF157" s="214"/>
      <c r="AG157" s="214" t="s">
        <v>351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2" x14ac:dyDescent="0.2">
      <c r="A158" s="221"/>
      <c r="B158" s="222"/>
      <c r="C158" s="261" t="s">
        <v>352</v>
      </c>
      <c r="D158" s="252"/>
      <c r="E158" s="252"/>
      <c r="F158" s="252"/>
      <c r="G158" s="252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4"/>
      <c r="AA158" s="214"/>
      <c r="AB158" s="214"/>
      <c r="AC158" s="214"/>
      <c r="AD158" s="214"/>
      <c r="AE158" s="214"/>
      <c r="AF158" s="214"/>
      <c r="AG158" s="214" t="s">
        <v>152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51" t="str">
        <f>C158</f>
        <v>se složením a hrubým urovnáním nebo s přeložením na jiný dopravní prostředek kromě lodi, vč. příplatku za každých dalších i započatých 1000 m přes 1000 m,</v>
      </c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7">
        <v>63</v>
      </c>
      <c r="B159" s="238" t="s">
        <v>353</v>
      </c>
      <c r="C159" s="258" t="s">
        <v>354</v>
      </c>
      <c r="D159" s="239" t="s">
        <v>199</v>
      </c>
      <c r="E159" s="240">
        <v>55.05688</v>
      </c>
      <c r="F159" s="241"/>
      <c r="G159" s="242">
        <f>ROUND(E159*F159,2)</f>
        <v>0</v>
      </c>
      <c r="H159" s="241"/>
      <c r="I159" s="242">
        <f>ROUND(E159*H159,2)</f>
        <v>0</v>
      </c>
      <c r="J159" s="241"/>
      <c r="K159" s="242">
        <f>ROUND(E159*J159,2)</f>
        <v>0</v>
      </c>
      <c r="L159" s="242">
        <v>21</v>
      </c>
      <c r="M159" s="242">
        <f>G159*(1+L159/100)</f>
        <v>0</v>
      </c>
      <c r="N159" s="240">
        <v>0</v>
      </c>
      <c r="O159" s="240">
        <f>ROUND(E159*N159,2)</f>
        <v>0</v>
      </c>
      <c r="P159" s="240">
        <v>0</v>
      </c>
      <c r="Q159" s="240">
        <f>ROUND(E159*P159,2)</f>
        <v>0</v>
      </c>
      <c r="R159" s="242" t="s">
        <v>355</v>
      </c>
      <c r="S159" s="242" t="s">
        <v>139</v>
      </c>
      <c r="T159" s="243" t="s">
        <v>293</v>
      </c>
      <c r="U159" s="225">
        <v>0.49</v>
      </c>
      <c r="V159" s="225">
        <f>ROUND(E159*U159,2)</f>
        <v>26.98</v>
      </c>
      <c r="W159" s="225"/>
      <c r="X159" s="225" t="s">
        <v>350</v>
      </c>
      <c r="Y159" s="225" t="s">
        <v>141</v>
      </c>
      <c r="Z159" s="214"/>
      <c r="AA159" s="214"/>
      <c r="AB159" s="214"/>
      <c r="AC159" s="214"/>
      <c r="AD159" s="214"/>
      <c r="AE159" s="214"/>
      <c r="AF159" s="214"/>
      <c r="AG159" s="214" t="s">
        <v>351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2" x14ac:dyDescent="0.2">
      <c r="A160" s="221"/>
      <c r="B160" s="222"/>
      <c r="C160" s="265" t="s">
        <v>356</v>
      </c>
      <c r="D160" s="256"/>
      <c r="E160" s="256"/>
      <c r="F160" s="256"/>
      <c r="G160" s="256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4"/>
      <c r="AA160" s="214"/>
      <c r="AB160" s="214"/>
      <c r="AC160" s="214"/>
      <c r="AD160" s="214"/>
      <c r="AE160" s="214"/>
      <c r="AF160" s="214"/>
      <c r="AG160" s="214" t="s">
        <v>228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44">
        <v>64</v>
      </c>
      <c r="B161" s="245" t="s">
        <v>357</v>
      </c>
      <c r="C161" s="260" t="s">
        <v>358</v>
      </c>
      <c r="D161" s="246" t="s">
        <v>199</v>
      </c>
      <c r="E161" s="247">
        <v>1046.0807199999999</v>
      </c>
      <c r="F161" s="248"/>
      <c r="G161" s="249">
        <f>ROUND(E161*F161,2)</f>
        <v>0</v>
      </c>
      <c r="H161" s="248"/>
      <c r="I161" s="249">
        <f>ROUND(E161*H161,2)</f>
        <v>0</v>
      </c>
      <c r="J161" s="248"/>
      <c r="K161" s="249">
        <f>ROUND(E161*J161,2)</f>
        <v>0</v>
      </c>
      <c r="L161" s="249">
        <v>21</v>
      </c>
      <c r="M161" s="249">
        <f>G161*(1+L161/100)</f>
        <v>0</v>
      </c>
      <c r="N161" s="247">
        <v>0</v>
      </c>
      <c r="O161" s="247">
        <f>ROUND(E161*N161,2)</f>
        <v>0</v>
      </c>
      <c r="P161" s="247">
        <v>0</v>
      </c>
      <c r="Q161" s="247">
        <f>ROUND(E161*P161,2)</f>
        <v>0</v>
      </c>
      <c r="R161" s="249" t="s">
        <v>355</v>
      </c>
      <c r="S161" s="249" t="s">
        <v>139</v>
      </c>
      <c r="T161" s="250" t="s">
        <v>293</v>
      </c>
      <c r="U161" s="225">
        <v>0</v>
      </c>
      <c r="V161" s="225">
        <f>ROUND(E161*U161,2)</f>
        <v>0</v>
      </c>
      <c r="W161" s="225"/>
      <c r="X161" s="225" t="s">
        <v>350</v>
      </c>
      <c r="Y161" s="225" t="s">
        <v>141</v>
      </c>
      <c r="Z161" s="214"/>
      <c r="AA161" s="214"/>
      <c r="AB161" s="214"/>
      <c r="AC161" s="214"/>
      <c r="AD161" s="214"/>
      <c r="AE161" s="214"/>
      <c r="AF161" s="214"/>
      <c r="AG161" s="214" t="s">
        <v>351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44">
        <v>65</v>
      </c>
      <c r="B162" s="245" t="s">
        <v>359</v>
      </c>
      <c r="C162" s="260" t="s">
        <v>360</v>
      </c>
      <c r="D162" s="246" t="s">
        <v>199</v>
      </c>
      <c r="E162" s="247">
        <v>55.05688</v>
      </c>
      <c r="F162" s="248"/>
      <c r="G162" s="249">
        <f>ROUND(E162*F162,2)</f>
        <v>0</v>
      </c>
      <c r="H162" s="248"/>
      <c r="I162" s="249">
        <f>ROUND(E162*H162,2)</f>
        <v>0</v>
      </c>
      <c r="J162" s="248"/>
      <c r="K162" s="249">
        <f>ROUND(E162*J162,2)</f>
        <v>0</v>
      </c>
      <c r="L162" s="249">
        <v>21</v>
      </c>
      <c r="M162" s="249">
        <f>G162*(1+L162/100)</f>
        <v>0</v>
      </c>
      <c r="N162" s="247">
        <v>0</v>
      </c>
      <c r="O162" s="247">
        <f>ROUND(E162*N162,2)</f>
        <v>0</v>
      </c>
      <c r="P162" s="247">
        <v>0</v>
      </c>
      <c r="Q162" s="247">
        <f>ROUND(E162*P162,2)</f>
        <v>0</v>
      </c>
      <c r="R162" s="249" t="s">
        <v>355</v>
      </c>
      <c r="S162" s="249" t="s">
        <v>139</v>
      </c>
      <c r="T162" s="250" t="s">
        <v>293</v>
      </c>
      <c r="U162" s="225">
        <v>0.94199999999999995</v>
      </c>
      <c r="V162" s="225">
        <f>ROUND(E162*U162,2)</f>
        <v>51.86</v>
      </c>
      <c r="W162" s="225"/>
      <c r="X162" s="225" t="s">
        <v>350</v>
      </c>
      <c r="Y162" s="225" t="s">
        <v>141</v>
      </c>
      <c r="Z162" s="214"/>
      <c r="AA162" s="214"/>
      <c r="AB162" s="214"/>
      <c r="AC162" s="214"/>
      <c r="AD162" s="214"/>
      <c r="AE162" s="214"/>
      <c r="AF162" s="214"/>
      <c r="AG162" s="214" t="s">
        <v>351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44">
        <v>66</v>
      </c>
      <c r="B163" s="245" t="s">
        <v>361</v>
      </c>
      <c r="C163" s="260" t="s">
        <v>362</v>
      </c>
      <c r="D163" s="246" t="s">
        <v>199</v>
      </c>
      <c r="E163" s="247">
        <v>55.05688</v>
      </c>
      <c r="F163" s="248"/>
      <c r="G163" s="249">
        <f>ROUND(E163*F163,2)</f>
        <v>0</v>
      </c>
      <c r="H163" s="248"/>
      <c r="I163" s="249">
        <f>ROUND(E163*H163,2)</f>
        <v>0</v>
      </c>
      <c r="J163" s="248"/>
      <c r="K163" s="249">
        <f>ROUND(E163*J163,2)</f>
        <v>0</v>
      </c>
      <c r="L163" s="249">
        <v>21</v>
      </c>
      <c r="M163" s="249">
        <f>G163*(1+L163/100)</f>
        <v>0</v>
      </c>
      <c r="N163" s="247">
        <v>0</v>
      </c>
      <c r="O163" s="247">
        <f>ROUND(E163*N163,2)</f>
        <v>0</v>
      </c>
      <c r="P163" s="247">
        <v>0</v>
      </c>
      <c r="Q163" s="247">
        <f>ROUND(E163*P163,2)</f>
        <v>0</v>
      </c>
      <c r="R163" s="249"/>
      <c r="S163" s="249" t="s">
        <v>248</v>
      </c>
      <c r="T163" s="250" t="s">
        <v>249</v>
      </c>
      <c r="U163" s="225">
        <v>0</v>
      </c>
      <c r="V163" s="225">
        <f>ROUND(E163*U163,2)</f>
        <v>0</v>
      </c>
      <c r="W163" s="225"/>
      <c r="X163" s="225" t="s">
        <v>350</v>
      </c>
      <c r="Y163" s="225" t="s">
        <v>141</v>
      </c>
      <c r="Z163" s="214"/>
      <c r="AA163" s="214"/>
      <c r="AB163" s="214"/>
      <c r="AC163" s="214"/>
      <c r="AD163" s="214"/>
      <c r="AE163" s="214"/>
      <c r="AF163" s="214"/>
      <c r="AG163" s="214" t="s">
        <v>351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x14ac:dyDescent="0.2">
      <c r="A164" s="230" t="s">
        <v>133</v>
      </c>
      <c r="B164" s="231" t="s">
        <v>104</v>
      </c>
      <c r="C164" s="257" t="s">
        <v>27</v>
      </c>
      <c r="D164" s="232"/>
      <c r="E164" s="233"/>
      <c r="F164" s="234"/>
      <c r="G164" s="234">
        <f>SUMIF(AG165:AG171,"&lt;&gt;NOR",G165:G171)</f>
        <v>0</v>
      </c>
      <c r="H164" s="234"/>
      <c r="I164" s="234">
        <f>SUM(I165:I171)</f>
        <v>0</v>
      </c>
      <c r="J164" s="234"/>
      <c r="K164" s="234">
        <f>SUM(K165:K171)</f>
        <v>0</v>
      </c>
      <c r="L164" s="234"/>
      <c r="M164" s="234">
        <f>SUM(M165:M171)</f>
        <v>0</v>
      </c>
      <c r="N164" s="233"/>
      <c r="O164" s="233">
        <f>SUM(O165:O171)</f>
        <v>0</v>
      </c>
      <c r="P164" s="233"/>
      <c r="Q164" s="233">
        <f>SUM(Q165:Q171)</f>
        <v>0</v>
      </c>
      <c r="R164" s="234"/>
      <c r="S164" s="234"/>
      <c r="T164" s="235"/>
      <c r="U164" s="229"/>
      <c r="V164" s="229">
        <f>SUM(V165:V171)</f>
        <v>0</v>
      </c>
      <c r="W164" s="229"/>
      <c r="X164" s="229"/>
      <c r="Y164" s="229"/>
      <c r="AG164" t="s">
        <v>134</v>
      </c>
    </row>
    <row r="165" spans="1:60" outlineLevel="1" x14ac:dyDescent="0.2">
      <c r="A165" s="237">
        <v>67</v>
      </c>
      <c r="B165" s="238" t="s">
        <v>363</v>
      </c>
      <c r="C165" s="258" t="s">
        <v>364</v>
      </c>
      <c r="D165" s="239" t="s">
        <v>0</v>
      </c>
      <c r="E165" s="240">
        <v>2</v>
      </c>
      <c r="F165" s="241"/>
      <c r="G165" s="242">
        <f>ROUND(E165*F165,2)</f>
        <v>0</v>
      </c>
      <c r="H165" s="241"/>
      <c r="I165" s="242">
        <f>ROUND(E165*H165,2)</f>
        <v>0</v>
      </c>
      <c r="J165" s="241"/>
      <c r="K165" s="242">
        <f>ROUND(E165*J165,2)</f>
        <v>0</v>
      </c>
      <c r="L165" s="242">
        <v>21</v>
      </c>
      <c r="M165" s="242">
        <f>G165*(1+L165/100)</f>
        <v>0</v>
      </c>
      <c r="N165" s="240">
        <v>0</v>
      </c>
      <c r="O165" s="240">
        <f>ROUND(E165*N165,2)</f>
        <v>0</v>
      </c>
      <c r="P165" s="240">
        <v>0</v>
      </c>
      <c r="Q165" s="240">
        <f>ROUND(E165*P165,2)</f>
        <v>0</v>
      </c>
      <c r="R165" s="242"/>
      <c r="S165" s="242" t="s">
        <v>139</v>
      </c>
      <c r="T165" s="243" t="s">
        <v>249</v>
      </c>
      <c r="U165" s="225">
        <v>0</v>
      </c>
      <c r="V165" s="225">
        <f>ROUND(E165*U165,2)</f>
        <v>0</v>
      </c>
      <c r="W165" s="225"/>
      <c r="X165" s="225" t="s">
        <v>365</v>
      </c>
      <c r="Y165" s="225" t="s">
        <v>141</v>
      </c>
      <c r="Z165" s="214"/>
      <c r="AA165" s="214"/>
      <c r="AB165" s="214"/>
      <c r="AC165" s="214"/>
      <c r="AD165" s="214"/>
      <c r="AE165" s="214"/>
      <c r="AF165" s="214"/>
      <c r="AG165" s="214" t="s">
        <v>366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2" x14ac:dyDescent="0.2">
      <c r="A166" s="221"/>
      <c r="B166" s="222"/>
      <c r="C166" s="265" t="s">
        <v>367</v>
      </c>
      <c r="D166" s="256"/>
      <c r="E166" s="256"/>
      <c r="F166" s="256"/>
      <c r="G166" s="256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4"/>
      <c r="AA166" s="214"/>
      <c r="AB166" s="214"/>
      <c r="AC166" s="214"/>
      <c r="AD166" s="214"/>
      <c r="AE166" s="214"/>
      <c r="AF166" s="214"/>
      <c r="AG166" s="214" t="s">
        <v>228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7">
        <v>68</v>
      </c>
      <c r="B167" s="238" t="s">
        <v>368</v>
      </c>
      <c r="C167" s="258" t="s">
        <v>369</v>
      </c>
      <c r="D167" s="239" t="s">
        <v>0</v>
      </c>
      <c r="E167" s="240">
        <v>2.6</v>
      </c>
      <c r="F167" s="241"/>
      <c r="G167" s="242">
        <f>ROUND(E167*F167,2)</f>
        <v>0</v>
      </c>
      <c r="H167" s="241"/>
      <c r="I167" s="242">
        <f>ROUND(E167*H167,2)</f>
        <v>0</v>
      </c>
      <c r="J167" s="241"/>
      <c r="K167" s="242">
        <f>ROUND(E167*J167,2)</f>
        <v>0</v>
      </c>
      <c r="L167" s="242">
        <v>21</v>
      </c>
      <c r="M167" s="242">
        <f>G167*(1+L167/100)</f>
        <v>0</v>
      </c>
      <c r="N167" s="240">
        <v>0</v>
      </c>
      <c r="O167" s="240">
        <f>ROUND(E167*N167,2)</f>
        <v>0</v>
      </c>
      <c r="P167" s="240">
        <v>0</v>
      </c>
      <c r="Q167" s="240">
        <f>ROUND(E167*P167,2)</f>
        <v>0</v>
      </c>
      <c r="R167" s="242"/>
      <c r="S167" s="242" t="s">
        <v>139</v>
      </c>
      <c r="T167" s="243" t="s">
        <v>249</v>
      </c>
      <c r="U167" s="225">
        <v>0</v>
      </c>
      <c r="V167" s="225">
        <f>ROUND(E167*U167,2)</f>
        <v>0</v>
      </c>
      <c r="W167" s="225"/>
      <c r="X167" s="225" t="s">
        <v>365</v>
      </c>
      <c r="Y167" s="225" t="s">
        <v>141</v>
      </c>
      <c r="Z167" s="214"/>
      <c r="AA167" s="214"/>
      <c r="AB167" s="214"/>
      <c r="AC167" s="214"/>
      <c r="AD167" s="214"/>
      <c r="AE167" s="214"/>
      <c r="AF167" s="214"/>
      <c r="AG167" s="214" t="s">
        <v>370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33.75" outlineLevel="2" x14ac:dyDescent="0.2">
      <c r="A168" s="221"/>
      <c r="B168" s="222"/>
      <c r="C168" s="265" t="s">
        <v>371</v>
      </c>
      <c r="D168" s="256"/>
      <c r="E168" s="256"/>
      <c r="F168" s="256"/>
      <c r="G168" s="256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4"/>
      <c r="AA168" s="214"/>
      <c r="AB168" s="214"/>
      <c r="AC168" s="214"/>
      <c r="AD168" s="214"/>
      <c r="AE168" s="214"/>
      <c r="AF168" s="214"/>
      <c r="AG168" s="214" t="s">
        <v>228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51" t="str">
        <f>C168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7">
        <v>69</v>
      </c>
      <c r="B169" s="238" t="s">
        <v>372</v>
      </c>
      <c r="C169" s="258" t="s">
        <v>373</v>
      </c>
      <c r="D169" s="239" t="s">
        <v>0</v>
      </c>
      <c r="E169" s="240">
        <v>2</v>
      </c>
      <c r="F169" s="241"/>
      <c r="G169" s="242">
        <f>ROUND(E169*F169,2)</f>
        <v>0</v>
      </c>
      <c r="H169" s="241"/>
      <c r="I169" s="242">
        <f>ROUND(E169*H169,2)</f>
        <v>0</v>
      </c>
      <c r="J169" s="241"/>
      <c r="K169" s="242">
        <f>ROUND(E169*J169,2)</f>
        <v>0</v>
      </c>
      <c r="L169" s="242">
        <v>21</v>
      </c>
      <c r="M169" s="242">
        <f>G169*(1+L169/100)</f>
        <v>0</v>
      </c>
      <c r="N169" s="240">
        <v>0</v>
      </c>
      <c r="O169" s="240">
        <f>ROUND(E169*N169,2)</f>
        <v>0</v>
      </c>
      <c r="P169" s="240">
        <v>0</v>
      </c>
      <c r="Q169" s="240">
        <f>ROUND(E169*P169,2)</f>
        <v>0</v>
      </c>
      <c r="R169" s="242"/>
      <c r="S169" s="242" t="s">
        <v>139</v>
      </c>
      <c r="T169" s="243" t="s">
        <v>249</v>
      </c>
      <c r="U169" s="225">
        <v>0</v>
      </c>
      <c r="V169" s="225">
        <f>ROUND(E169*U169,2)</f>
        <v>0</v>
      </c>
      <c r="W169" s="225"/>
      <c r="X169" s="225" t="s">
        <v>365</v>
      </c>
      <c r="Y169" s="225" t="s">
        <v>141</v>
      </c>
      <c r="Z169" s="214"/>
      <c r="AA169" s="214"/>
      <c r="AB169" s="214"/>
      <c r="AC169" s="214"/>
      <c r="AD169" s="214"/>
      <c r="AE169" s="214"/>
      <c r="AF169" s="214"/>
      <c r="AG169" s="214" t="s">
        <v>366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2" x14ac:dyDescent="0.2">
      <c r="A170" s="221"/>
      <c r="B170" s="222"/>
      <c r="C170" s="265" t="s">
        <v>374</v>
      </c>
      <c r="D170" s="256"/>
      <c r="E170" s="256"/>
      <c r="F170" s="256"/>
      <c r="G170" s="256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4"/>
      <c r="AA170" s="214"/>
      <c r="AB170" s="214"/>
      <c r="AC170" s="214"/>
      <c r="AD170" s="214"/>
      <c r="AE170" s="214"/>
      <c r="AF170" s="214"/>
      <c r="AG170" s="214" t="s">
        <v>228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7">
        <v>70</v>
      </c>
      <c r="B171" s="238" t="s">
        <v>375</v>
      </c>
      <c r="C171" s="258" t="s">
        <v>376</v>
      </c>
      <c r="D171" s="239" t="s">
        <v>279</v>
      </c>
      <c r="E171" s="240">
        <v>1</v>
      </c>
      <c r="F171" s="241"/>
      <c r="G171" s="242">
        <f>ROUND(E171*F171,2)</f>
        <v>0</v>
      </c>
      <c r="H171" s="241"/>
      <c r="I171" s="242">
        <f>ROUND(E171*H171,2)</f>
        <v>0</v>
      </c>
      <c r="J171" s="241"/>
      <c r="K171" s="242">
        <f>ROUND(E171*J171,2)</f>
        <v>0</v>
      </c>
      <c r="L171" s="242">
        <v>21</v>
      </c>
      <c r="M171" s="242">
        <f>G171*(1+L171/100)</f>
        <v>0</v>
      </c>
      <c r="N171" s="240">
        <v>0</v>
      </c>
      <c r="O171" s="240">
        <f>ROUND(E171*N171,2)</f>
        <v>0</v>
      </c>
      <c r="P171" s="240">
        <v>0</v>
      </c>
      <c r="Q171" s="240">
        <f>ROUND(E171*P171,2)</f>
        <v>0</v>
      </c>
      <c r="R171" s="242"/>
      <c r="S171" s="242" t="s">
        <v>248</v>
      </c>
      <c r="T171" s="243" t="s">
        <v>249</v>
      </c>
      <c r="U171" s="225">
        <v>0</v>
      </c>
      <c r="V171" s="225">
        <f>ROUND(E171*U171,2)</f>
        <v>0</v>
      </c>
      <c r="W171" s="225"/>
      <c r="X171" s="225" t="s">
        <v>365</v>
      </c>
      <c r="Y171" s="225" t="s">
        <v>141</v>
      </c>
      <c r="Z171" s="214"/>
      <c r="AA171" s="214"/>
      <c r="AB171" s="214"/>
      <c r="AC171" s="214"/>
      <c r="AD171" s="214"/>
      <c r="AE171" s="214"/>
      <c r="AF171" s="214"/>
      <c r="AG171" s="214" t="s">
        <v>370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x14ac:dyDescent="0.2">
      <c r="A172" s="3"/>
      <c r="B172" s="4"/>
      <c r="C172" s="266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AE172">
        <v>15</v>
      </c>
      <c r="AF172">
        <v>21</v>
      </c>
      <c r="AG172" t="s">
        <v>119</v>
      </c>
    </row>
    <row r="173" spans="1:60" x14ac:dyDescent="0.2">
      <c r="A173" s="217"/>
      <c r="B173" s="218" t="s">
        <v>29</v>
      </c>
      <c r="C173" s="267"/>
      <c r="D173" s="219"/>
      <c r="E173" s="220"/>
      <c r="F173" s="220"/>
      <c r="G173" s="236">
        <f>G8+G58+G84+G88+G93+G113+G117+G121+G123+G126+G129+G150+G153+G156+G164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AE173">
        <f>SUMIF(L7:L171,AE172,G7:G171)</f>
        <v>0</v>
      </c>
      <c r="AF173">
        <f>SUMIF(L7:L171,AF172,G7:G171)</f>
        <v>0</v>
      </c>
      <c r="AG173" t="s">
        <v>377</v>
      </c>
    </row>
    <row r="174" spans="1:60" x14ac:dyDescent="0.2">
      <c r="C174" s="268"/>
      <c r="D174" s="10"/>
      <c r="AG174" t="s">
        <v>378</v>
      </c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STsMqr6SWU71OaWKKGwOJevFFSkocUNCmoSAM9OuVZXr0ZOJcdc3eh9MAHMzw8MYuXK4QEMuFi4AqIdo2NzNw==" saltValue="JkhCqbOet7TJ6yXUVfCX0g==" spinCount="100000" sheet="1" formatRows="0"/>
  <mergeCells count="31">
    <mergeCell ref="C170:G170"/>
    <mergeCell ref="C128:G128"/>
    <mergeCell ref="C149:G149"/>
    <mergeCell ref="C158:G158"/>
    <mergeCell ref="C160:G160"/>
    <mergeCell ref="C166:G166"/>
    <mergeCell ref="C168:G168"/>
    <mergeCell ref="C73:G73"/>
    <mergeCell ref="C86:G86"/>
    <mergeCell ref="C99:G99"/>
    <mergeCell ref="C103:G103"/>
    <mergeCell ref="C108:G108"/>
    <mergeCell ref="C119:G119"/>
    <mergeCell ref="C42:G42"/>
    <mergeCell ref="C49:G49"/>
    <mergeCell ref="C60:G60"/>
    <mergeCell ref="C64:G64"/>
    <mergeCell ref="C68:G68"/>
    <mergeCell ref="C72:G72"/>
    <mergeCell ref="C19:G19"/>
    <mergeCell ref="C22:G22"/>
    <mergeCell ref="C25:G25"/>
    <mergeCell ref="C28:G28"/>
    <mergeCell ref="C31:G31"/>
    <mergeCell ref="C35:G35"/>
    <mergeCell ref="A1:G1"/>
    <mergeCell ref="C2:G2"/>
    <mergeCell ref="C3:G3"/>
    <mergeCell ref="C4:G4"/>
    <mergeCell ref="C13:G13"/>
    <mergeCell ref="C16:G1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23-05-30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23-05-30 Pol'!Názvy_tisku</vt:lpstr>
      <vt:lpstr>oadresa</vt:lpstr>
      <vt:lpstr>Stavba!Objednatel</vt:lpstr>
      <vt:lpstr>Stavba!Objekt</vt:lpstr>
      <vt:lpstr>'SO01 23-05-30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Čapek</dc:creator>
  <cp:lastModifiedBy>Jiří Čapek</cp:lastModifiedBy>
  <cp:lastPrinted>2019-03-19T12:27:02Z</cp:lastPrinted>
  <dcterms:created xsi:type="dcterms:W3CDTF">2009-04-08T07:15:50Z</dcterms:created>
  <dcterms:modified xsi:type="dcterms:W3CDTF">2023-06-07T03:58:23Z</dcterms:modified>
</cp:coreProperties>
</file>